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9"/>
  <workbookPr filterPrivacy="1"/>
  <xr:revisionPtr revIDLastSave="0" documentId="13_ncr:1_{C307C434-321A-4C96-A391-875C7DC0B2AB}" xr6:coauthVersionLast="36" xr6:coauthVersionMax="36" xr10:uidLastSave="{00000000-0000-0000-0000-000000000000}"/>
  <bookViews>
    <workbookView xWindow="0" yWindow="0" windowWidth="19440" windowHeight="12645" tabRatio="836" xr2:uid="{00000000-000D-0000-FFFF-FFFF00000000}"/>
  </bookViews>
  <sheets>
    <sheet name="インストール手順" sheetId="1" r:id="rId1"/>
    <sheet name="2号機コピー構築" sheetId="8" r:id="rId2"/>
    <sheet name="dbcluster" sheetId="12" r:id="rId3"/>
    <sheet name="update" sheetId="14" r:id="rId4"/>
    <sheet name="update2" sheetId="15" r:id="rId5"/>
    <sheet name="TypeBコピー構築" sheetId="10" r:id="rId6"/>
    <sheet name="開発環境専用TypeB-&gt;A変更" sheetId="11" r:id="rId7"/>
    <sheet name="論理図TypeA" sheetId="2" r:id="rId8"/>
    <sheet name="論理図TypeB" sheetId="3" r:id="rId9"/>
    <sheet name="論理図TypeC" sheetId="4" r:id="rId10"/>
    <sheet name="論理図TypeD" sheetId="5" r:id="rId11"/>
    <sheet name="論理図TypeE" sheetId="6" r:id="rId12"/>
    <sheet name="論理図TypeF" sheetId="7" r:id="rId13"/>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247" i="15" l="1"/>
  <c r="B218" i="15"/>
  <c r="B169" i="15"/>
  <c r="C55" i="15"/>
  <c r="B47" i="15"/>
  <c r="B45" i="15"/>
  <c r="B44" i="15"/>
  <c r="E27" i="15"/>
  <c r="B86" i="11" l="1"/>
  <c r="B57" i="11"/>
  <c r="B26" i="11"/>
  <c r="B2432" i="1" l="1"/>
  <c r="B2324" i="1"/>
  <c r="B2519" i="1" l="1"/>
  <c r="B2411" i="1"/>
  <c r="B2348" i="1" l="1"/>
  <c r="B2456" i="1"/>
  <c r="B2048" i="1"/>
  <c r="B241" i="10" l="1"/>
  <c r="B236" i="10"/>
  <c r="B197" i="8"/>
  <c r="B192" i="8"/>
  <c r="B501" i="1"/>
  <c r="B496" i="1"/>
  <c r="B325" i="10" l="1"/>
  <c r="B355" i="10"/>
  <c r="B330" i="10"/>
  <c r="B318" i="10"/>
  <c r="B254" i="10"/>
  <c r="B81" i="11"/>
  <c r="B51" i="11"/>
  <c r="B60" i="11"/>
  <c r="B456" i="10"/>
  <c r="B45" i="14"/>
  <c r="B2464" i="1"/>
  <c r="B145" i="10"/>
  <c r="M140" i="10"/>
  <c r="B2424" i="1" l="1"/>
  <c r="B2423" i="1"/>
  <c r="B2422" i="1"/>
  <c r="B2421" i="1"/>
  <c r="B2420" i="1"/>
  <c r="B2419" i="1"/>
  <c r="B2418" i="1"/>
  <c r="B2417" i="1"/>
  <c r="B2416" i="1"/>
  <c r="B2415" i="1"/>
  <c r="B2414" i="1"/>
  <c r="B2413" i="1"/>
  <c r="B2532" i="1"/>
  <c r="B2531" i="1"/>
  <c r="B2530" i="1"/>
  <c r="B2529" i="1"/>
  <c r="B2528" i="1"/>
  <c r="B2527" i="1"/>
  <c r="B2526" i="1"/>
  <c r="B2525" i="1"/>
  <c r="B2524" i="1"/>
  <c r="B2523" i="1"/>
  <c r="B2522" i="1"/>
  <c r="B2521" i="1"/>
  <c r="B480" i="1"/>
  <c r="B169" i="14" l="1"/>
  <c r="B218" i="14"/>
  <c r="B247" i="14"/>
  <c r="B47" i="14"/>
  <c r="C55" i="14"/>
  <c r="B44" i="14"/>
  <c r="E27" i="14"/>
  <c r="B2465" i="1"/>
  <c r="B2357" i="1"/>
  <c r="B2444" i="1"/>
  <c r="B2336" i="1"/>
  <c r="B1687" i="1" l="1"/>
  <c r="B1688" i="1"/>
  <c r="B2506" i="1" l="1"/>
  <c r="B2505" i="1"/>
  <c r="B2504" i="1"/>
  <c r="B2503" i="1"/>
  <c r="B2502" i="1"/>
  <c r="B2501" i="1"/>
  <c r="B2500" i="1"/>
  <c r="B2499" i="1"/>
  <c r="B2498" i="1"/>
  <c r="B2497" i="1"/>
  <c r="B2491" i="1"/>
  <c r="B2490" i="1"/>
  <c r="B2489" i="1"/>
  <c r="B2488" i="1"/>
  <c r="B2487" i="1"/>
  <c r="B2486" i="1"/>
  <c r="B2484" i="1"/>
  <c r="B2483" i="1"/>
  <c r="B2481" i="1"/>
  <c r="B2480" i="1"/>
  <c r="B2479" i="1"/>
  <c r="B2478" i="1"/>
  <c r="B2477" i="1"/>
  <c r="B2476" i="1"/>
  <c r="B2474" i="1"/>
  <c r="B2473" i="1"/>
  <c r="B2472" i="1"/>
  <c r="B2471" i="1"/>
  <c r="B2470" i="1"/>
  <c r="B2469" i="1"/>
  <c r="B2468" i="1"/>
  <c r="B2467" i="1"/>
  <c r="B2463" i="1"/>
  <c r="B2462" i="1"/>
  <c r="B2461" i="1"/>
  <c r="B2460" i="1"/>
  <c r="B2459" i="1"/>
  <c r="B2458" i="1"/>
  <c r="B2457" i="1"/>
  <c r="B2455" i="1"/>
  <c r="B2453" i="1"/>
  <c r="B2452" i="1"/>
  <c r="B2451" i="1"/>
  <c r="B2450" i="1"/>
  <c r="B2449" i="1"/>
  <c r="B2448" i="1"/>
  <c r="B2447" i="1"/>
  <c r="B2446" i="1"/>
  <c r="B2443" i="1"/>
  <c r="B2442" i="1"/>
  <c r="B2441" i="1"/>
  <c r="B2440" i="1"/>
  <c r="B2439" i="1"/>
  <c r="B2438" i="1"/>
  <c r="B2437" i="1"/>
  <c r="B2436" i="1"/>
  <c r="B2435" i="1"/>
  <c r="B2434" i="1"/>
  <c r="B2431" i="1"/>
  <c r="B2430" i="1"/>
  <c r="B2429" i="1"/>
  <c r="F236" i="1"/>
  <c r="F235" i="1"/>
  <c r="F234" i="1"/>
  <c r="F233" i="1"/>
  <c r="F232" i="1"/>
  <c r="F231" i="1"/>
  <c r="F230" i="1"/>
  <c r="F118" i="1"/>
  <c r="F117" i="1"/>
  <c r="F229" i="1"/>
  <c r="F228" i="1"/>
  <c r="F227" i="1"/>
  <c r="F226" i="1"/>
  <c r="F225" i="1"/>
  <c r="F212" i="1"/>
  <c r="F211" i="1"/>
  <c r="F209" i="1"/>
  <c r="F237" i="1" l="1"/>
  <c r="B351" i="10"/>
  <c r="B283" i="8"/>
  <c r="F96" i="1" l="1"/>
  <c r="F112" i="1"/>
  <c r="F113" i="1"/>
  <c r="F114" i="1"/>
  <c r="F115" i="1"/>
  <c r="F116" i="1"/>
  <c r="F123" i="1"/>
  <c r="F122" i="1"/>
  <c r="F121" i="1"/>
  <c r="F120" i="1"/>
  <c r="F119" i="1"/>
  <c r="B220" i="10"/>
  <c r="B176" i="8"/>
  <c r="B2426" i="1"/>
  <c r="F124" i="1" l="1"/>
  <c r="B4877" i="1"/>
  <c r="B4874" i="1"/>
  <c r="B2059" i="1"/>
  <c r="B2058" i="1"/>
  <c r="B306" i="1"/>
  <c r="B305" i="1"/>
  <c r="B2398" i="1" l="1"/>
  <c r="B2397" i="1"/>
  <c r="B2396" i="1"/>
  <c r="B2395" i="1"/>
  <c r="B2394" i="1"/>
  <c r="B2393" i="1"/>
  <c r="B2392" i="1"/>
  <c r="B2391" i="1"/>
  <c r="B2390" i="1"/>
  <c r="B2389" i="1"/>
  <c r="B2383" i="1"/>
  <c r="B2382" i="1"/>
  <c r="B2381" i="1"/>
  <c r="B2380" i="1"/>
  <c r="B2379" i="1"/>
  <c r="B2378" i="1"/>
  <c r="B2376" i="1"/>
  <c r="B2375" i="1"/>
  <c r="B2373" i="1"/>
  <c r="B2372" i="1"/>
  <c r="B2371" i="1"/>
  <c r="B2370" i="1"/>
  <c r="B2369" i="1"/>
  <c r="B2368" i="1"/>
  <c r="B2366" i="1"/>
  <c r="B2365" i="1"/>
  <c r="B2364" i="1"/>
  <c r="B2363" i="1"/>
  <c r="B2362" i="1"/>
  <c r="B2361" i="1"/>
  <c r="B2360" i="1"/>
  <c r="B2359" i="1"/>
  <c r="B2356" i="1"/>
  <c r="B2355" i="1"/>
  <c r="B2354" i="1"/>
  <c r="B2353" i="1"/>
  <c r="B2352" i="1"/>
  <c r="B2351" i="1"/>
  <c r="B2350" i="1"/>
  <c r="B2349" i="1"/>
  <c r="B2347" i="1"/>
  <c r="B2345" i="1"/>
  <c r="B2344" i="1"/>
  <c r="B2343" i="1"/>
  <c r="B2342" i="1"/>
  <c r="B2341" i="1"/>
  <c r="B2340" i="1"/>
  <c r="B2339" i="1"/>
  <c r="B2338" i="1"/>
  <c r="B2335" i="1"/>
  <c r="B2334" i="1"/>
  <c r="B2333" i="1"/>
  <c r="B2332" i="1"/>
  <c r="B2331" i="1"/>
  <c r="B2330" i="1"/>
  <c r="B2329" i="1"/>
  <c r="B2328" i="1"/>
  <c r="B2327" i="1"/>
  <c r="B2326" i="1"/>
  <c r="B2323" i="1"/>
  <c r="B2322" i="1"/>
  <c r="B2321" i="1"/>
  <c r="B2320" i="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9" i="1" l="1"/>
  <c r="F98" i="1"/>
  <c r="M96" i="8" l="1"/>
  <c r="B101" i="8"/>
  <c r="M400" i="1"/>
  <c r="B405" i="1"/>
</calcChain>
</file>

<file path=xl/sharedStrings.xml><?xml version="1.0" encoding="utf-8"?>
<sst xmlns="http://schemas.openxmlformats.org/spreadsheetml/2006/main" count="12869" uniqueCount="3736">
  <si>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</si>
  <si>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</si>
  <si>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</si>
  <si>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</si>
  <si>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</si>
  <si>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</si>
  <si>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</si>
  <si>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</si>
  <si>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</si>
  <si>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</si>
  <si>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</si>
  <si>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</si>
  <si>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</si>
  <si>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</si>
  <si>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</si>
  <si>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</si>
  <si>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</si>
  <si>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</si>
  <si>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</si>
  <si>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</si>
  <si>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</si>
  <si>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</si>
  <si>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</si>
  <si>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</si>
  <si>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</si>
  <si>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</si>
  <si>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</si>
  <si>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</si>
  <si>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</si>
  <si>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</si>
  <si>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</si>
  <si>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</si>
  <si>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</si>
  <si>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</si>
  <si>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</si>
  <si>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</si>
  <si>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</si>
  <si>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</si>
  <si>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</si>
  <si>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</si>
  <si>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</si>
  <si>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</si>
  <si>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</si>
  <si>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</si>
  <si>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</si>
  <si>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</si>
  <si>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</si>
  <si>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</si>
  <si>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</si>
  <si>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</si>
  <si>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</si>
  <si>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</si>
  <si>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</si>
  <si>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</si>
  <si>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</si>
  <si>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</si>
  <si>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</si>
  <si>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</si>
  <si>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</si>
  <si>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</si>
  <si>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</si>
  <si>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</si>
  <si>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</si>
  <si>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</si>
  <si>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</si>
  <si>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</si>
  <si>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</si>
  <si>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</si>
  <si>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</si>
  <si>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</si>
  <si>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</si>
  <si>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</si>
  <si>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</si>
  <si>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</si>
  <si>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</si>
  <si>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</si>
  <si>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</si>
  <si>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</si>
  <si>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</si>
  <si>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</si>
  <si>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</si>
  <si>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</si>
  <si>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</si>
  <si>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</si>
  <si>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</si>
  <si>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</si>
  <si>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</si>
  <si>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</si>
  <si>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</si>
  <si>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</si>
  <si>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</si>
  <si>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</si>
  <si>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</si>
  <si>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</si>
  <si>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</si>
  <si>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i_peer=$i_PEER_BOND1_IP; [ "$i_DGW_DEV" = "bond1" ] &amp;&amp; i_peer=$i_PEER_BOND0_IP</t>
  </si>
  <si>
    <t>EOF</t>
  </si>
  <si>
    <t xml:space="preserve">Cluster Index: </t>
    <phoneticPr fontId="7"/>
  </si>
  <si>
    <t xml:space="preserve">Environment Name: </t>
    <phoneticPr fontId="7"/>
  </si>
  <si>
    <t xml:space="preserve">Network Type: </t>
    <phoneticPr fontId="7"/>
  </si>
  <si>
    <t xml:space="preserve">Hardware: </t>
    <phoneticPr fontId="7"/>
  </si>
  <si>
    <t xml:space="preserve">Installer ISO: </t>
    <phoneticPr fontId="7"/>
  </si>
  <si>
    <t xml:space="preserve">Local Yum repo version: </t>
    <phoneticPr fontId="7"/>
  </si>
  <si>
    <t xml:space="preserve">Tomcat version: </t>
    <phoneticPr fontId="7"/>
  </si>
  <si>
    <t xml:space="preserve">LOG4j version: </t>
    <phoneticPr fontId="7"/>
  </si>
  <si>
    <t xml:space="preserve">rsyslog JAフォーマット: </t>
    <phoneticPr fontId="7"/>
  </si>
  <si>
    <t xml:space="preserve">dnsmasq: </t>
    <phoneticPr fontId="7"/>
  </si>
  <si>
    <t xml:space="preserve">firewall: </t>
    <phoneticPr fontId="7"/>
  </si>
  <si>
    <t xml:space="preserve">Console MFA: </t>
    <phoneticPr fontId="7"/>
  </si>
  <si>
    <t xml:space="preserve">user MFA: </t>
    <phoneticPr fontId="7"/>
  </si>
  <si>
    <t xml:space="preserve">Node1 Name: </t>
    <phoneticPr fontId="7"/>
  </si>
  <si>
    <t xml:space="preserve">Node1 bond0 IP Address: </t>
    <phoneticPr fontId="7"/>
  </si>
  <si>
    <t xml:space="preserve">Node1 bond1 IP Address: </t>
    <phoneticPr fontId="7"/>
  </si>
  <si>
    <t xml:space="preserve">Node1 BMC IP Address: </t>
    <phoneticPr fontId="7"/>
  </si>
  <si>
    <t xml:space="preserve">Node1 direct IP Address: </t>
    <phoneticPr fontId="7"/>
  </si>
  <si>
    <t xml:space="preserve">Node2 Name: </t>
    <phoneticPr fontId="7"/>
  </si>
  <si>
    <t xml:space="preserve">Node2 bond0 IP Address: </t>
    <phoneticPr fontId="7"/>
  </si>
  <si>
    <t xml:space="preserve">Node2 bond1 IP Address: </t>
    <phoneticPr fontId="7"/>
  </si>
  <si>
    <t xml:space="preserve">Node2 BMC IP Address: </t>
    <phoneticPr fontId="7"/>
  </si>
  <si>
    <t xml:space="preserve">Node2 direct IP Address: </t>
    <phoneticPr fontId="7"/>
  </si>
  <si>
    <t xml:space="preserve">Cluster Name: </t>
    <phoneticPr fontId="7"/>
  </si>
  <si>
    <t xml:space="preserve">bond0 Prefix:  </t>
    <phoneticPr fontId="7"/>
  </si>
  <si>
    <t xml:space="preserve">bond1 Prefix:  </t>
    <phoneticPr fontId="7"/>
  </si>
  <si>
    <t xml:space="preserve">bond0 MTU:  </t>
    <phoneticPr fontId="7"/>
  </si>
  <si>
    <t xml:space="preserve">bond1 MTU:  </t>
    <phoneticPr fontId="7"/>
  </si>
  <si>
    <t xml:space="preserve">Bond0 VIP: </t>
    <phoneticPr fontId="7"/>
  </si>
  <si>
    <t xml:space="preserve">Bond1 VIP: </t>
    <phoneticPr fontId="7"/>
  </si>
  <si>
    <t xml:space="preserve">Default Gateway for dracut: </t>
    <phoneticPr fontId="7"/>
  </si>
  <si>
    <t xml:space="preserve">Default Gateway: </t>
    <phoneticPr fontId="7"/>
  </si>
  <si>
    <t xml:space="preserve">DNS Server 1: </t>
    <phoneticPr fontId="7"/>
  </si>
  <si>
    <t xml:space="preserve">DNS Server 2: </t>
    <phoneticPr fontId="7"/>
  </si>
  <si>
    <t xml:space="preserve">Ntp 1: </t>
    <phoneticPr fontId="7"/>
  </si>
  <si>
    <t xml:space="preserve">Ntp 2: </t>
    <phoneticPr fontId="7"/>
  </si>
  <si>
    <t xml:space="preserve">Ntp 3: </t>
    <phoneticPr fontId="7"/>
  </si>
  <si>
    <t xml:space="preserve">LOG Server 1: </t>
    <phoneticPr fontId="7"/>
  </si>
  <si>
    <t xml:space="preserve">LOG Server 2: </t>
    <phoneticPr fontId="7"/>
  </si>
  <si>
    <t xml:space="preserve">LOG Priority: </t>
    <phoneticPr fontId="7"/>
  </si>
  <si>
    <t xml:space="preserve">Bond0 Static route 0: </t>
    <phoneticPr fontId="7"/>
  </si>
  <si>
    <t xml:space="preserve">Bond0 Static route 1: </t>
    <phoneticPr fontId="7"/>
  </si>
  <si>
    <t xml:space="preserve">Bond0 Static route 2: </t>
    <phoneticPr fontId="7"/>
  </si>
  <si>
    <t xml:space="preserve">Bond1 Static route 0: </t>
    <phoneticPr fontId="7"/>
  </si>
  <si>
    <t xml:space="preserve">Bond1 Static route 1: </t>
    <phoneticPr fontId="7"/>
  </si>
  <si>
    <t xml:space="preserve">Bond1 Static route 2: </t>
    <phoneticPr fontId="7"/>
  </si>
  <si>
    <t xml:space="preserve">dracut ssh from IP Address:  </t>
    <phoneticPr fontId="7"/>
  </si>
  <si>
    <t xml:space="preserve">user ssh from IP Address:  </t>
    <phoneticPr fontId="7"/>
  </si>
  <si>
    <t xml:space="preserve">Cooperative Name 1:  </t>
    <phoneticPr fontId="7"/>
  </si>
  <si>
    <t xml:space="preserve">Cooperative Name 2:  </t>
    <phoneticPr fontId="7"/>
  </si>
  <si>
    <t xml:space="preserve">Cooperative Name 3:  </t>
    <phoneticPr fontId="7"/>
  </si>
  <si>
    <t xml:space="preserve">Cooperative1:  </t>
    <phoneticPr fontId="7"/>
  </si>
  <si>
    <t xml:space="preserve">Cooperative2:  </t>
    <phoneticPr fontId="7"/>
  </si>
  <si>
    <t xml:space="preserve">Cooperative3:  </t>
    <phoneticPr fontId="7"/>
  </si>
  <si>
    <t xml:space="preserve">Trusted IP Address1:  </t>
    <phoneticPr fontId="7"/>
  </si>
  <si>
    <t xml:space="preserve">Trusted IP Address2:  </t>
    <phoneticPr fontId="7"/>
  </si>
  <si>
    <t xml:space="preserve">Trusted IP Address3:  </t>
    <phoneticPr fontId="7"/>
  </si>
  <si>
    <t xml:space="preserve">Trusted IP Address4:  </t>
    <phoneticPr fontId="7"/>
  </si>
  <si>
    <t xml:space="preserve">Trusted IP Address5:  </t>
    <phoneticPr fontId="7"/>
  </si>
  <si>
    <t xml:space="preserve">Trusted IP Address6:  </t>
    <phoneticPr fontId="7"/>
  </si>
  <si>
    <t xml:space="preserve">Trusted IP Address7:  </t>
    <phoneticPr fontId="7"/>
  </si>
  <si>
    <t xml:space="preserve">Trusted IP Address8:  </t>
    <phoneticPr fontId="7"/>
  </si>
  <si>
    <t xml:space="preserve">Trusted IP Address9:  </t>
    <phoneticPr fontId="7"/>
  </si>
  <si>
    <t xml:space="preserve">Default Gateway Device: </t>
    <phoneticPr fontId="7"/>
  </si>
  <si>
    <t xml:space="preserve">Bond0 VIP Prefix: </t>
    <phoneticPr fontId="7"/>
  </si>
  <si>
    <t xml:space="preserve">Bond1 VIP Prefix: </t>
    <phoneticPr fontId="7"/>
  </si>
  <si>
    <t xml:space="preserve">Node Name: </t>
    <phoneticPr fontId="7"/>
  </si>
  <si>
    <t xml:space="preserve">Bond0 IP Address: </t>
    <phoneticPr fontId="7"/>
  </si>
  <si>
    <t xml:space="preserve">Bond1 IP Address: </t>
    <phoneticPr fontId="7"/>
  </si>
  <si>
    <t xml:space="preserve">BMC IP Address: </t>
    <phoneticPr fontId="7"/>
  </si>
  <si>
    <t xml:space="preserve">Direct IP Address: </t>
    <phoneticPr fontId="7"/>
  </si>
  <si>
    <t xml:space="preserve">DB VIP Address: </t>
    <phoneticPr fontId="7"/>
  </si>
  <si>
    <t xml:space="preserve">SV VIP Address: </t>
    <phoneticPr fontId="7"/>
  </si>
  <si>
    <t xml:space="preserve">Peer Node Name: </t>
    <phoneticPr fontId="7"/>
  </si>
  <si>
    <t xml:space="preserve">Peer Bond0 IP Address: </t>
    <phoneticPr fontId="7"/>
  </si>
  <si>
    <t xml:space="preserve">Peer Bond1 IP Address: </t>
    <phoneticPr fontId="7"/>
  </si>
  <si>
    <t xml:space="preserve">Peer BMC IP Address: </t>
    <phoneticPr fontId="7"/>
  </si>
  <si>
    <t xml:space="preserve">Peer Direct IP Address: </t>
    <phoneticPr fontId="7"/>
  </si>
  <si>
    <t xml:space="preserve">Peer IP Address: </t>
    <phoneticPr fontId="7"/>
  </si>
  <si>
    <t xml:space="preserve">root ssh from IP Address:  </t>
    <phoneticPr fontId="7"/>
  </si>
  <si>
    <t>devA</t>
    <phoneticPr fontId="7"/>
  </si>
  <si>
    <t>A</t>
    <phoneticPr fontId="7"/>
  </si>
  <si>
    <t>HPE-DL160G10</t>
    <phoneticPr fontId="7"/>
  </si>
  <si>
    <t>OracleLinux-R8-U3-x86_64-dvd.iso</t>
    <phoneticPr fontId="7"/>
  </si>
  <si>
    <t>2.14.1</t>
    <phoneticPr fontId="7"/>
  </si>
  <si>
    <t>on</t>
    <phoneticPr fontId="7"/>
  </si>
  <si>
    <t>ol-101</t>
    <phoneticPr fontId="7"/>
  </si>
  <si>
    <t>ol-102</t>
    <phoneticPr fontId="7"/>
  </si>
  <si>
    <t>ol-10</t>
    <phoneticPr fontId="7"/>
  </si>
  <si>
    <t>172.28.0.1</t>
    <phoneticPr fontId="7"/>
  </si>
  <si>
    <t>err</t>
    <phoneticPr fontId="7"/>
  </si>
  <si>
    <t>emrs</t>
    <phoneticPr fontId="7"/>
  </si>
  <si>
    <t>$i_COOPERATIVE1</t>
    <phoneticPr fontId="7"/>
  </si>
  <si>
    <t>「↑」</t>
  </si>
  <si>
    <t>※ 「Install Oracle Linux 8.3.0」を選択</t>
    <rPh sb="31" eb="33">
      <t>センタク</t>
    </rPh>
    <phoneticPr fontId="4"/>
  </si>
  <si>
    <t>※ 60秒以内に操作</t>
    <rPh sb="4" eb="5">
      <t>ビョウ</t>
    </rPh>
    <rPh sb="5" eb="7">
      <t>イナイ</t>
    </rPh>
    <rPh sb="8" eb="10">
      <t>ソウサ</t>
    </rPh>
    <phoneticPr fontId="4"/>
  </si>
  <si>
    <t>「tab」</t>
  </si>
  <si>
    <t>「quiet」削除</t>
    <rPh sb="7" eb="9">
      <t>サクジョ</t>
    </rPh>
    <phoneticPr fontId="4"/>
  </si>
  <si>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</si>
  <si>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</si>
  <si>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</si>
  <si>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7"/>
  </si>
  <si>
    <t>Management Segment</t>
    <phoneticPr fontId="7"/>
  </si>
  <si>
    <t>NTP1</t>
    <phoneticPr fontId="7"/>
  </si>
  <si>
    <t>other1</t>
    <phoneticPr fontId="7"/>
  </si>
  <si>
    <t>VIP0</t>
    <phoneticPr fontId="7"/>
  </si>
  <si>
    <t>NTP2</t>
    <phoneticPr fontId="7"/>
  </si>
  <si>
    <t>other2</t>
  </si>
  <si>
    <t>NTP3</t>
    <phoneticPr fontId="7"/>
  </si>
  <si>
    <t>other3</t>
  </si>
  <si>
    <t>bond0</t>
    <phoneticPr fontId="7"/>
  </si>
  <si>
    <t>iLO</t>
    <phoneticPr fontId="7"/>
  </si>
  <si>
    <t>GW</t>
    <phoneticPr fontId="7"/>
  </si>
  <si>
    <t>LOG1</t>
    <phoneticPr fontId="7"/>
  </si>
  <si>
    <t>other4</t>
  </si>
  <si>
    <t>eth0</t>
    <phoneticPr fontId="7"/>
  </si>
  <si>
    <t>eth2</t>
    <phoneticPr fontId="7"/>
  </si>
  <si>
    <t>LOG2</t>
    <phoneticPr fontId="7"/>
  </si>
  <si>
    <t>other5</t>
  </si>
  <si>
    <t>eth1</t>
    <phoneticPr fontId="7"/>
  </si>
  <si>
    <t>eth3</t>
    <phoneticPr fontId="7"/>
  </si>
  <si>
    <t>Default
GW</t>
    <phoneticPr fontId="7"/>
  </si>
  <si>
    <t>電子カルテ
システム</t>
    <rPh sb="0" eb="2">
      <t>デンシ</t>
    </rPh>
    <phoneticPr fontId="7"/>
  </si>
  <si>
    <t>Client 端末1</t>
    <rPh sb="7" eb="9">
      <t>タンマツ</t>
    </rPh>
    <phoneticPr fontId="7"/>
  </si>
  <si>
    <t>bond1</t>
    <phoneticPr fontId="7"/>
  </si>
  <si>
    <t>Client 端末2</t>
    <rPh sb="7" eb="9">
      <t>タンマツ</t>
    </rPh>
    <phoneticPr fontId="7"/>
  </si>
  <si>
    <t>…</t>
    <phoneticPr fontId="7"/>
  </si>
  <si>
    <t>VIP1</t>
    <phoneticPr fontId="7"/>
  </si>
  <si>
    <t>Client 端末N</t>
    <rPh sb="7" eb="9">
      <t>タンマツ</t>
    </rPh>
    <phoneticPr fontId="7"/>
  </si>
  <si>
    <t>Service Segment</t>
    <phoneticPr fontId="7"/>
  </si>
  <si>
    <t>1号機</t>
    <rPh sb="1" eb="3">
      <t>ゴウキ</t>
    </rPh>
    <phoneticPr fontId="7"/>
  </si>
  <si>
    <t xml:space="preserve">Host Name: </t>
    <phoneticPr fontId="7"/>
  </si>
  <si>
    <t xml:space="preserve">Management IP Address: </t>
    <phoneticPr fontId="7"/>
  </si>
  <si>
    <t>172.28.0.101</t>
    <phoneticPr fontId="7"/>
  </si>
  <si>
    <t xml:space="preserve">iLO IP Address: </t>
    <phoneticPr fontId="7"/>
  </si>
  <si>
    <t>172.28.0.201</t>
    <phoneticPr fontId="7"/>
  </si>
  <si>
    <t xml:space="preserve">Service IP Address: </t>
    <phoneticPr fontId="7"/>
  </si>
  <si>
    <t>10.0.0.101</t>
    <phoneticPr fontId="7"/>
  </si>
  <si>
    <t>2号機</t>
    <rPh sb="1" eb="3">
      <t>ゴウキ</t>
    </rPh>
    <phoneticPr fontId="7"/>
  </si>
  <si>
    <t>172.28.0.102</t>
    <phoneticPr fontId="7"/>
  </si>
  <si>
    <t>172.28.0.202</t>
    <phoneticPr fontId="7"/>
  </si>
  <si>
    <t>10.0.0.102</t>
    <phoneticPr fontId="7"/>
  </si>
  <si>
    <t>共通</t>
    <rPh sb="0" eb="2">
      <t>キョウツウ</t>
    </rPh>
    <phoneticPr fontId="7"/>
  </si>
  <si>
    <t xml:space="preserve">Management Prefix: </t>
    <phoneticPr fontId="7"/>
  </si>
  <si>
    <t>16</t>
    <phoneticPr fontId="7"/>
  </si>
  <si>
    <t xml:space="preserve">VIP0 IP Address: </t>
    <phoneticPr fontId="7"/>
  </si>
  <si>
    <t>172.28.0.100</t>
    <phoneticPr fontId="7"/>
  </si>
  <si>
    <t xml:space="preserve">VIP0 IP Prefix: </t>
    <phoneticPr fontId="7"/>
  </si>
  <si>
    <t xml:space="preserve">Service Prefix: </t>
    <phoneticPr fontId="7"/>
  </si>
  <si>
    <t>24</t>
    <phoneticPr fontId="7"/>
  </si>
  <si>
    <t xml:space="preserve">VIP1 IP Address: </t>
    <phoneticPr fontId="7"/>
  </si>
  <si>
    <t>10.0.0.100</t>
    <phoneticPr fontId="7"/>
  </si>
  <si>
    <t xml:space="preserve">VIP1 IP Prefix: </t>
    <phoneticPr fontId="7"/>
  </si>
  <si>
    <t xml:space="preserve">Management GW IP Address: </t>
    <phoneticPr fontId="7"/>
  </si>
  <si>
    <t>※静的ルートを追加しない場合は必須ではない</t>
    <rPh sb="1" eb="3">
      <t>セイテキ</t>
    </rPh>
    <rPh sb="7" eb="9">
      <t>ツイカ</t>
    </rPh>
    <rPh sb="12" eb="14">
      <t>バアイ</t>
    </rPh>
    <rPh sb="15" eb="17">
      <t>ヒッス</t>
    </rPh>
    <phoneticPr fontId="7"/>
  </si>
  <si>
    <t xml:space="preserve">Default GW IP Address: </t>
    <phoneticPr fontId="7"/>
  </si>
  <si>
    <t>10.0.0.1</t>
    <phoneticPr fontId="7"/>
  </si>
  <si>
    <t xml:space="preserve">電子カルテシステム IP Address: </t>
    <rPh sb="0" eb="2">
      <t>デンシ</t>
    </rPh>
    <phoneticPr fontId="7"/>
  </si>
  <si>
    <t>10.0.0.250</t>
    <phoneticPr fontId="7"/>
  </si>
  <si>
    <t xml:space="preserve">NTP1 IP Address: </t>
    <phoneticPr fontId="7"/>
  </si>
  <si>
    <t>10.0.100.101</t>
    <phoneticPr fontId="7"/>
  </si>
  <si>
    <t xml:space="preserve">NTP2 IP Address: </t>
    <phoneticPr fontId="7"/>
  </si>
  <si>
    <t>10.0.100.102</t>
    <phoneticPr fontId="7"/>
  </si>
  <si>
    <t>※必須ではない</t>
    <rPh sb="1" eb="3">
      <t>ヒッス</t>
    </rPh>
    <phoneticPr fontId="7"/>
  </si>
  <si>
    <t xml:space="preserve">NTP3 IP Address: </t>
    <phoneticPr fontId="7"/>
  </si>
  <si>
    <t>10.0.100.103</t>
    <phoneticPr fontId="7"/>
  </si>
  <si>
    <t xml:space="preserve">LOG1 IP Address: </t>
    <phoneticPr fontId="7"/>
  </si>
  <si>
    <t>10.0.101.101</t>
    <phoneticPr fontId="7"/>
  </si>
  <si>
    <t xml:space="preserve">LOG2 IP Address: </t>
    <phoneticPr fontId="7"/>
  </si>
  <si>
    <t>10.0.101.102</t>
    <phoneticPr fontId="7"/>
  </si>
  <si>
    <t>other1 IP Address:</t>
  </si>
  <si>
    <t>10.0.102.0/24</t>
    <phoneticPr fontId="7"/>
  </si>
  <si>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7"/>
  </si>
  <si>
    <t>other2 IP Address:</t>
  </si>
  <si>
    <t>10.0.103.101</t>
    <phoneticPr fontId="7"/>
  </si>
  <si>
    <t>other3 IP Address:</t>
  </si>
  <si>
    <t>10.0.104.101</t>
    <phoneticPr fontId="7"/>
  </si>
  <si>
    <t>other4 IP Address:</t>
  </si>
  <si>
    <t>10.0.105.101</t>
    <phoneticPr fontId="7"/>
  </si>
  <si>
    <t>other5 IP Address:</t>
  </si>
  <si>
    <t>10.0.106.101</t>
    <phoneticPr fontId="7"/>
  </si>
  <si>
    <t>論理図TypeB (サービスセグメントとマネージメントセグメントが分離していないパターン)</t>
    <rPh sb="0" eb="2">
      <t>ロンリ</t>
    </rPh>
    <rPh sb="2" eb="3">
      <t>ズ</t>
    </rPh>
    <rPh sb="33" eb="35">
      <t>ブンリ</t>
    </rPh>
    <phoneticPr fontId="7"/>
  </si>
  <si>
    <t>Heatbeat Segment</t>
    <phoneticPr fontId="7"/>
  </si>
  <si>
    <t xml:space="preserve">Heatbeat IP Address: </t>
    <phoneticPr fontId="7"/>
  </si>
  <si>
    <t>169.254.0.101</t>
    <phoneticPr fontId="7"/>
  </si>
  <si>
    <t>169.254.0.102</t>
    <phoneticPr fontId="7"/>
  </si>
  <si>
    <t xml:space="preserve">Hearbeat Prefix: </t>
    <phoneticPr fontId="7"/>
  </si>
  <si>
    <t>169.254.0.100</t>
    <phoneticPr fontId="7"/>
  </si>
  <si>
    <t>172.28.0.250</t>
    <phoneticPr fontId="7"/>
  </si>
  <si>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7"/>
  </si>
  <si>
    <t>172.28.0.2</t>
    <phoneticPr fontId="7"/>
  </si>
  <si>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7"/>
  </si>
  <si>
    <t>bond0/eth0</t>
    <phoneticPr fontId="7"/>
  </si>
  <si>
    <t>169.254.1.201</t>
    <phoneticPr fontId="7"/>
  </si>
  <si>
    <t xml:space="preserve">Via iLO IP Address: </t>
    <phoneticPr fontId="7"/>
  </si>
  <si>
    <t>169.254.1.101</t>
    <phoneticPr fontId="7"/>
  </si>
  <si>
    <t>169.254.1.202</t>
    <phoneticPr fontId="7"/>
  </si>
  <si>
    <t>論理図TypeE (iLO直結でポート数削減、サービスセグメントとマネージメントセグメントが分離していないパターン)</t>
    <rPh sb="0" eb="2">
      <t>ロンリ</t>
    </rPh>
    <rPh sb="2" eb="3">
      <t>ズ</t>
    </rPh>
    <rPh sb="46" eb="48">
      <t>ブンリ</t>
    </rPh>
    <phoneticPr fontId="7"/>
  </si>
  <si>
    <t>bond1/eth1</t>
    <phoneticPr fontId="7"/>
  </si>
  <si>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7"/>
  </si>
  <si>
    <t># Teraterm等からssh接続する</t>
    <rPh sb="10" eb="11">
      <t>ナド</t>
    </rPh>
    <rPh sb="16" eb="18">
      <t>セツゾク</t>
    </rPh>
    <phoneticPr fontId="5"/>
  </si>
  <si>
    <t># root / (passwordなし)</t>
    <phoneticPr fontId="5"/>
  </si>
  <si>
    <t># ディスク情報確認</t>
    <rPh sb="6" eb="8">
      <t>ジョウホウ</t>
    </rPh>
    <rPh sb="8" eb="10">
      <t>カクニン</t>
    </rPh>
    <phoneticPr fontId="7"/>
  </si>
  <si>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</si>
  <si>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</si>
  <si>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</si>
  <si>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7"/>
  </si>
  <si>
    <t>※ この結果を参照し、「H20」セルの値を修正</t>
    <rPh sb="4" eb="6">
      <t>ケッカ</t>
    </rPh>
    <rPh sb="7" eb="9">
      <t>サンショウ</t>
    </rPh>
    <rPh sb="19" eb="20">
      <t>アタイ</t>
    </rPh>
    <rPh sb="21" eb="23">
      <t>シュウセイ</t>
    </rPh>
    <phoneticPr fontId="7"/>
  </si>
  <si>
    <t>※ この結果を参照し、「H21」セルの値を修正</t>
    <rPh sb="4" eb="6">
      <t>ケッカ</t>
    </rPh>
    <rPh sb="7" eb="9">
      <t>サンショウ</t>
    </rPh>
    <rPh sb="19" eb="20">
      <t>アタイ</t>
    </rPh>
    <rPh sb="21" eb="23">
      <t>シュウセイ</t>
    </rPh>
    <phoneticPr fontId="7"/>
  </si>
  <si>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7"/>
  </si>
  <si>
    <t># 簡易エラー検出ツール</t>
    <rPh sb="2" eb="4">
      <t>カンイ</t>
    </rPh>
    <rPh sb="7" eb="9">
      <t>ケンシュツ</t>
    </rPh>
    <phoneticPr fontId="7"/>
  </si>
  <si>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</si>
  <si>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</si>
  <si>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</si>
  <si>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</si>
  <si>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</si>
  <si>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</si>
  <si>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</si>
  <si>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</si>
  <si>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</si>
  <si>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</si>
  <si>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</si>
  <si>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</si>
  <si>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udevadm settle</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</si>
  <si>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</si>
  <si>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2"/>
  </si>
  <si>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2"/>
  </si>
  <si>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</si>
  <si>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</si>
  <si>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luksOpen --key-file /root/.pp /dev/disk/by-partuuid/00000001-02 luks-root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</si>
  <si>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</si>
  <si>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</si>
  <si>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</si>
  <si>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</si>
  <si>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</si>
  <si>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</si>
  <si>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</si>
  <si>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</si>
  <si>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</si>
  <si>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</si>
  <si>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</si>
  <si>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</si>
  <si>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</si>
  <si>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</si>
  <si>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</si>
  <si>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</si>
  <si>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</si>
  <si>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</si>
  <si>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</si>
  <si>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</si>
  <si>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</si>
  <si>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</si>
  <si>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</si>
  <si>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</si>
  <si>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</si>
  <si>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</si>
  <si>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7"/>
  </si>
  <si>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</si>
  <si>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</si>
  <si>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</si>
  <si>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</si>
  <si>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</si>
  <si>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</si>
  <si>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</si>
  <si>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</si>
  <si>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</si>
  <si>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</si>
  <si>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</si>
  <si>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</si>
  <si>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</si>
  <si>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</si>
  <si>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</si>
  <si>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</si>
  <si>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</si>
  <si>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</si>
  <si>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</si>
  <si>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</si>
  <si>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</si>
  <si>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</si>
  <si>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</si>
  <si>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</si>
  <si>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</si>
  <si>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</si>
  <si>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5"/>
  </si>
  <si>
    <t>「インストールの開始」</t>
  </si>
  <si>
    <t>※ まだ再起動しない。</t>
    <rPh sb="4" eb="7">
      <t>サイキドウ</t>
    </rPh>
    <phoneticPr fontId="5"/>
  </si>
  <si>
    <t># sshセッションにて作業</t>
    <rPh sb="12" eb="14">
      <t>サギョウ</t>
    </rPh>
    <phoneticPr fontId="5"/>
  </si>
  <si>
    <t>chmod 400 /mnt/sysroot/root/.pp || $Error :</t>
  </si>
  <si>
    <t># バックアップ</t>
    <phoneticPr fontId="7"/>
  </si>
  <si>
    <t>mkdir -p /mnt/sysroot/backup/self/offlinebackup/ || $Error :</t>
  </si>
  <si>
    <t>cd /mnt/sysroot/ || $Error :</t>
  </si>
  <si>
    <t>touch etc/sysconfig/MaintenanceWorkInProgress || $Error :</t>
  </si>
  <si>
    <t>cd || $Error :</t>
  </si>
  <si>
    <t># インストーラ保存</t>
    <rPh sb="8" eb="10">
      <t>ホゾン</t>
    </rPh>
    <phoneticPr fontId="7"/>
  </si>
  <si>
    <t># マウント設定変更</t>
    <rPh sb="6" eb="8">
      <t>セッテイ</t>
    </rPh>
    <rPh sb="8" eb="10">
      <t>ヘンコウ</t>
    </rPh>
    <phoneticPr fontId="7"/>
  </si>
  <si>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</si>
  <si>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</si>
  <si>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</si>
  <si>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</si>
  <si>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</si>
  <si>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</si>
  <si>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</si>
  <si>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</si>
  <si>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</si>
  <si>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7"/>
  </si>
  <si>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</si>
  <si>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</si>
  <si>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</si>
  <si>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</si>
  <si>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</si>
  <si>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</si>
  <si>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</si>
  <si>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</si>
  <si>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</si>
  <si>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</si>
  <si>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</si>
  <si>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</si>
  <si>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</si>
  <si>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</si>
  <si>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</si>
  <si>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</si>
  <si>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</si>
  <si>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</si>
  <si>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</si>
  <si>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</si>
  <si>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</si>
  <si>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</si>
  <si>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</si>
  <si>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</si>
  <si>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</si>
  <si>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</si>
  <si>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</si>
  <si>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</si>
  <si>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</si>
  <si>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</si>
  <si>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</si>
  <si>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</si>
  <si>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</si>
  <si>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</si>
  <si>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</si>
  <si>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</si>
  <si>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</si>
  <si>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</si>
  <si>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</si>
  <si>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</si>
  <si>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</si>
  <si>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</si>
  <si>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</si>
  <si>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</si>
  <si>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</si>
  <si>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</si>
  <si>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</si>
  <si>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</si>
  <si>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</si>
  <si>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</si>
  <si>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</si>
  <si>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</si>
  <si>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</si>
  <si>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</si>
  <si>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</si>
  <si>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</si>
  <si>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</si>
  <si>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</si>
  <si>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</si>
  <si>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</si>
  <si>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</si>
  <si>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</si>
  <si>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</si>
  <si>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</si>
  <si>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</si>
  <si>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</si>
  <si>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</si>
  <si>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</si>
  <si>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</si>
  <si>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</si>
  <si>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</si>
  <si>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</si>
  <si>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</si>
  <si>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</si>
  <si>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</si>
  <si>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</si>
  <si>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</si>
  <si>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7"/>
  </si>
  <si>
    <t>mount /backup/mntiso/ || $Error :</t>
  </si>
  <si>
    <t>cat &lt;&lt; 'EOF' | tee /etc/yum.repos.d/media.repo || $Error :</t>
  </si>
  <si>
    <t>[o8-media-BaseOS]</t>
  </si>
  <si>
    <t>name=Oracle Linux BaseOS</t>
  </si>
  <si>
    <t>baseurl=file:///backup/mntiso/BaseOS</t>
  </si>
  <si>
    <t>gpgcheck=1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</si>
  <si>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</si>
  <si>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</si>
  <si>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</si>
  <si>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</si>
  <si>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</si>
  <si>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</si>
  <si>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</si>
  <si>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</si>
  <si>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</si>
  <si>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</si>
  <si>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</si>
  <si>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</si>
  <si>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</si>
  <si>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</si>
  <si>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</si>
  <si>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</si>
  <si>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</si>
  <si>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</si>
  <si>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</si>
  <si>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</si>
  <si>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</si>
  <si>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</si>
  <si>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</si>
  <si>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</si>
  <si>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</si>
  <si>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</si>
  <si>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</si>
  <si>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</si>
  <si>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</si>
  <si>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</si>
  <si>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</si>
  <si>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</si>
  <si>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</si>
  <si>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</si>
  <si>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</si>
  <si>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</si>
  <si>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</si>
  <si>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</si>
  <si>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</si>
  <si>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</si>
  <si>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</si>
  <si>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</si>
  <si>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</si>
  <si>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</si>
  <si>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</si>
  <si>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</si>
  <si>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</si>
  <si>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</si>
  <si>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</si>
  <si>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</si>
  <si>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</si>
  <si>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</si>
  <si>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</si>
  <si>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</si>
  <si>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</si>
  <si>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</si>
  <si>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</si>
  <si>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</si>
  <si>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</si>
  <si>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</si>
  <si>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</si>
  <si>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</si>
  <si>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</si>
  <si>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</si>
  <si>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</si>
  <si>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</si>
  <si>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</si>
  <si>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</si>
  <si>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</si>
  <si>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</si>
  <si>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</si>
  <si>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</si>
  <si>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fio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</si>
  <si>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</si>
  <si>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</si>
  <si>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</si>
  <si>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</si>
  <si>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</si>
  <si>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</si>
  <si>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</si>
  <si>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</si>
  <si>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</si>
  <si>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</si>
  <si>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</si>
  <si>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</si>
  <si>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</si>
  <si>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</si>
  <si>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</si>
  <si>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</si>
  <si>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</si>
  <si>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</si>
  <si>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</si>
  <si>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</si>
  <si>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</si>
  <si>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</si>
  <si>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</si>
  <si>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</si>
  <si>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</si>
  <si>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</si>
  <si>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</si>
  <si>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</si>
  <si>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</si>
  <si>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</si>
  <si>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</si>
  <si>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</si>
  <si>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</si>
  <si>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</si>
  <si>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</si>
  <si>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</si>
  <si>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</si>
  <si>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</si>
  <si>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</si>
  <si>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</si>
  <si>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</si>
  <si>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</si>
  <si>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</si>
  <si>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</si>
  <si>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</si>
  <si>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</si>
  <si>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</si>
  <si>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</si>
  <si>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</si>
  <si>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</si>
  <si>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</si>
  <si>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</si>
  <si>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</si>
  <si>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</si>
  <si>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</si>
  <si>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7"/>
  </si>
  <si>
    <t>mkdir /backup/conf/skel || $Error :</t>
  </si>
  <si>
    <t>※ TypeC,E,F等、異なる場合は変更漏れに注意</t>
    <phoneticPr fontId="5"/>
  </si>
  <si>
    <t># 共通スクリプト配置</t>
    <rPh sb="2" eb="4">
      <t>キョウツウ</t>
    </rPh>
    <rPh sb="9" eb="11">
      <t>ハイチ</t>
    </rPh>
    <phoneticPr fontId="7"/>
  </si>
  <si>
    <t>COMMON_SCRIPT_VER="1.0.0"</t>
  </si>
  <si>
    <t>SCRIPT_VER=${SCRIPT_VER:="Unknown"}</t>
  </si>
  <si>
    <t>ERR_SINGLETON_COUNT=${ERR_SINGLETON_COUNT:=10}</t>
  </si>
  <si>
    <t>SCRIPT_PATH=${SCRIPT_PATH:="/usr/local/bin"}</t>
  </si>
  <si>
    <t>FATAL_ERROR="@FATAL_ERROR:"</t>
  </si>
  <si>
    <t>if [ "$1" = "-v" ]; then</t>
  </si>
  <si>
    <t xml:space="preserve">  exit 0</t>
  </si>
  <si>
    <t>fi</t>
  </si>
  <si>
    <t>if [ "$1" = "-h" ]; then</t>
  </si>
  <si>
    <t xml:space="preserve">  echo ""</t>
  </si>
  <si>
    <t>if [ ${EUID:-${UID}} -ne 0 ]; then</t>
  </si>
  <si>
    <t xml:space="preserve">    exit 1</t>
  </si>
  <si>
    <t>if [ "$1" = "-r" ]; then</t>
  </si>
  <si>
    <t xml:space="preserve">  [ -d /var/run/$SCRIPT_ID ] || exit 0</t>
  </si>
  <si>
    <t xml:space="preserve">  else</t>
  </si>
  <si>
    <t xml:space="preserve">    sleep 1</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</si>
  <si>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</si>
  <si>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</si>
  <si>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</si>
  <si>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</si>
  <si>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</si>
  <si>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</si>
  <si>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</si>
  <si>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</si>
  <si>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exit 0</t>
  </si>
  <si>
    <t xml:space="preserve">  echo $$ &gt; /var/run/$SCRIPT_ID/pid</t>
  </si>
  <si>
    <t xml:space="preserve">  rm -f /var/run/${SCRIPT_ID}_err_singleton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</si>
  <si>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</si>
  <si>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</si>
  <si>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</si>
  <si>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</si>
  <si>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</si>
  <si>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</si>
  <si>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 -r /etc/i_env ] &amp;&amp; . /etc/i_env</t>
  </si>
  <si>
    <t>ln -sf /usr/local/bin/i_common.include /root/i_common.include</t>
  </si>
  <si>
    <t># LVM</t>
    <phoneticPr fontId="7"/>
  </si>
  <si>
    <t>lvm lvcreate --name root --extents 80%FREE vg0 || $Error :</t>
    <phoneticPr fontId="7"/>
  </si>
  <si>
    <t>j=0</t>
    <phoneticPr fontId="7"/>
  </si>
  <si>
    <t># /backup パーティションのフォーマット</t>
    <phoneticPr fontId="7"/>
  </si>
  <si>
    <t>mkfs.xfs -f /dev/mapper/luks-backup || $Error :</t>
    <phoneticPr fontId="7"/>
  </si>
  <si>
    <t># ネットワーク設定スクリプト配置</t>
    <rPh sb="8" eb="10">
      <t>セッテイ</t>
    </rPh>
    <rPh sb="15" eb="17">
      <t>ハイチ</t>
    </rPh>
    <phoneticPr fontId="7"/>
  </si>
  <si>
    <t>cat &lt;&lt; 'EOF_' | tee /root/i_set_network.bash || $Error :</t>
  </si>
  <si>
    <t>#!/bin/bash</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</si>
  <si>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</si>
  <si>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</si>
  <si>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</si>
  <si>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</si>
  <si>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</si>
  <si>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</si>
  <si>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</si>
  <si>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</si>
  <si>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</si>
  <si>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</si>
  <si>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</si>
  <si>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</si>
  <si>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</si>
  <si>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</si>
  <si>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</si>
  <si>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</si>
  <si>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</si>
  <si>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</si>
  <si>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</si>
  <si>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</si>
  <si>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</si>
  <si>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</si>
  <si>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</si>
  <si>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</si>
  <si>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</si>
  <si>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</si>
  <si>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</si>
  <si>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</si>
  <si>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</si>
  <si>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</si>
  <si>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</si>
  <si>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</si>
  <si>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</si>
  <si>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</si>
  <si>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</si>
  <si>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</si>
  <si>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</si>
  <si>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</si>
  <si>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</si>
  <si>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</si>
  <si>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</si>
  <si>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</si>
  <si>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</si>
  <si>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</si>
  <si>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</si>
  <si>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</si>
  <si>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/etc/sysconfig/network-scripts/ifcfg-eth1</t>
  </si>
  <si>
    <t>DEVICE=eth1</t>
  </si>
  <si>
    <t>NAME=eth1</t>
  </si>
  <si>
    <t>MASTER=bond1</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</si>
  <si>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</si>
  <si>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</si>
  <si>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</si>
  <si>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</si>
  <si>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</si>
  <si>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</si>
  <si>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</si>
  <si>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</si>
  <si>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</si>
  <si>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</si>
  <si>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</si>
  <si>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</si>
  <si>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</si>
  <si>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</si>
  <si>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</si>
  <si>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</si>
  <si>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</si>
  <si>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</si>
  <si>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$i_NODE2_BOND0_IP $i_NODE2_NAME inden2-mn$(if [ "$i_DGW_DEV" = "bond0" ]; then echo " iden2-sv"; fi)</t>
  </si>
  <si>
    <t>$i_NODE2_BOND1_IP $i_NODE2_NAME-bond1 $(if [ "$i_DGW_DEV" = "bond1" ]; then echo iden2-sv; else echo iden2-hb; fi)</t>
  </si>
  <si>
    <t>$i_NODE2_BMC_IP $i_NODE2_NAME-bmc</t>
  </si>
  <si>
    <t>$i_DB i-db</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</si>
  <si>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</si>
  <si>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</si>
  <si>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</si>
  <si>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</si>
  <si>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</si>
  <si>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</si>
  <si>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</si>
  <si>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</si>
  <si>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</si>
  <si>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</si>
  <si>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</si>
  <si>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</si>
  <si>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</si>
  <si>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</si>
  <si>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</si>
  <si>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</si>
  <si>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</si>
  <si>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</si>
  <si>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</si>
  <si>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</si>
  <si>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</si>
  <si>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</si>
  <si>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</si>
  <si>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</si>
  <si>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</si>
  <si>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</si>
  <si>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</si>
  <si>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</si>
  <si>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</si>
  <si>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</si>
  <si>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</si>
  <si>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</si>
  <si>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</si>
  <si>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</si>
  <si>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</si>
  <si>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</si>
  <si>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</si>
  <si>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</si>
  <si>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</si>
  <si>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</si>
  <si>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</si>
  <si>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</si>
  <si>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</si>
  <si>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</si>
  <si>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</si>
  <si>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</si>
  <si>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</si>
  <si>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</si>
  <si>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</si>
  <si>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</si>
  <si>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</si>
  <si>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</si>
  <si>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</si>
  <si>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</si>
  <si>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</si>
  <si>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</si>
  <si>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</si>
  <si>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</si>
  <si>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</si>
  <si>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</si>
  <si>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</si>
  <si>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</si>
  <si>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</si>
  <si>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</si>
  <si>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</si>
  <si>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</si>
  <si>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</si>
  <si>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</si>
  <si>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</si>
  <si>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</si>
  <si>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</si>
  <si>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</si>
  <si>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</si>
  <si>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</si>
  <si>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</si>
  <si>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</si>
  <si>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</si>
  <si>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</si>
  <si>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</si>
  <si>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if \$fromhost-ip == ['$i_NODE1_BMC_IP' , '$i_NODE2_BMC_IP'] then {</t>
  </si>
  <si>
    <t xml:space="preserve">  action(type="omprog"</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</si>
  <si>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</si>
  <si>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</si>
  <si>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</si>
  <si>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</si>
  <si>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</si>
  <si>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</si>
  <si>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</si>
  <si>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</si>
  <si>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</si>
  <si>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</si>
  <si>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</si>
  <si>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</si>
  <si>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</si>
  <si>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</si>
  <si>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</si>
  <si>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</si>
  <si>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</si>
  <si>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</si>
  <si>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</si>
  <si>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</si>
  <si>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</si>
  <si>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</si>
  <si>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</si>
  <si>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</si>
  <si>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</si>
  <si>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</si>
  <si>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</si>
  <si>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</si>
  <si>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</si>
  <si>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cat &lt;&lt; 'EOF' | tee /etc/dnsmasq.d/domain.conf</t>
  </si>
  <si>
    <t>domain-needed</t>
  </si>
  <si>
    <t>if [ "$i_DNSMASQ" = "on" ]; then</t>
  </si>
  <si>
    <t xml:space="preserve">  systemctl enable dnsmasq.service</t>
  </si>
  <si>
    <t xml:space="preserve">  systemctl disable dnsmasq.service</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</si>
  <si>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</si>
  <si>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</si>
  <si>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</si>
  <si>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</si>
  <si>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</si>
  <si>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</si>
  <si>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</si>
  <si>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</si>
  <si>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</si>
  <si>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</si>
  <si>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</si>
  <si>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systemctl disable firewalld.service</t>
  </si>
  <si>
    <t>:</t>
  </si>
  <si>
    <t>EOF_</t>
  </si>
  <si>
    <t>chmod 755 /root/i_set_network.bash || $Error :</t>
  </si>
  <si>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</si>
  <si>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</si>
  <si>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</si>
  <si>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</si>
  <si>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</si>
  <si>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</si>
  <si>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</si>
  <si>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</si>
  <si>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</si>
  <si>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</si>
  <si>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</si>
  <si>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</si>
  <si>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</si>
  <si>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</si>
  <si>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</si>
  <si>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</si>
  <si>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</si>
  <si>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if ! err=$(umount -f /backup/mntsnap 2&gt;&amp;1 || umount -l /backup/mntsnap 2&gt;&amp;1); then</t>
  </si>
  <si>
    <t>if ! err=$(lvm lvremove --force /dev/vg0/snap 2&gt;&amp;1); then</t>
  </si>
  <si>
    <t>touch /backup/self/onlinebackup/$now/etc/sysconfig/MaintenanceWorkInProgress</t>
  </si>
  <si>
    <t>exit 0</t>
  </si>
  <si>
    <t>chmod 755 /usr/local/bin/i_onlinebackup.bash || $Error :</t>
  </si>
  <si>
    <t># root用ssh鍵作成</t>
    <rPh sb="6" eb="7">
      <t>ヨウ</t>
    </rPh>
    <rPh sb="10" eb="11">
      <t>カギ</t>
    </rPh>
    <rPh sb="11" eb="13">
      <t>サクセイ</t>
    </rPh>
    <phoneticPr fontId="7"/>
  </si>
  <si>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</si>
  <si>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</si>
  <si>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</si>
  <si>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</si>
  <si>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</si>
  <si>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 Luks暗号化解除時のネットワーク有効化</t>
    <rPh sb="6" eb="9">
      <t>アンゴウカ</t>
    </rPh>
    <rPh sb="9" eb="11">
      <t>カイジョ</t>
    </rPh>
    <rPh sb="11" eb="12">
      <t>ジ</t>
    </rPh>
    <rPh sb="19" eb="22">
      <t>ユウコウカ</t>
    </rPh>
    <phoneticPr fontId="7"/>
  </si>
  <si>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</si>
  <si>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</si>
  <si>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</si>
  <si>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</si>
  <si>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</si>
  <si>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</si>
  <si>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</si>
  <si>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</si>
  <si>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</si>
  <si>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</si>
  <si>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</si>
  <si>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</si>
  <si>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</si>
  <si>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</si>
  <si>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</si>
  <si>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</si>
  <si>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</si>
  <si>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</si>
  <si>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</si>
  <si>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</si>
  <si>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</si>
  <si>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</si>
  <si>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</si>
  <si>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</si>
  <si>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</si>
  <si>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</si>
  <si>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</si>
  <si>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</si>
  <si>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</si>
  <si>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</si>
  <si>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</si>
  <si>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</si>
  <si>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</si>
  <si>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</si>
  <si>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</si>
  <si>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</si>
  <si>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</si>
  <si>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</si>
  <si>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</si>
  <si>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</si>
  <si>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</si>
  <si>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</si>
  <si>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</si>
  <si>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</si>
  <si>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</si>
  <si>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</si>
  <si>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</si>
  <si>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</si>
  <si>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</si>
  <si>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</si>
  <si>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</si>
  <si>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</si>
  <si>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</si>
  <si>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</si>
  <si>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</si>
  <si>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</si>
  <si>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</si>
  <si>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</si>
  <si>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</si>
  <si>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</si>
  <si>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</si>
  <si>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</si>
  <si>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</si>
  <si>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</si>
  <si>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</si>
  <si>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</si>
  <si>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</si>
  <si>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</si>
  <si>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</si>
  <si>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</si>
  <si>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</si>
  <si>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</si>
  <si>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</si>
  <si>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</si>
  <si>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</si>
  <si>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</si>
  <si>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</si>
  <si>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</si>
  <si>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</si>
  <si>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</si>
  <si>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</si>
  <si>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</si>
  <si>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</si>
  <si>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</si>
  <si>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</si>
  <si>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</si>
  <si>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</si>
  <si>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</si>
  <si>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</si>
  <si>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</si>
  <si>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</si>
  <si>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</si>
  <si>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</si>
  <si>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</si>
  <si>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</si>
  <si>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</si>
  <si>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</si>
  <si>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</si>
  <si>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</si>
  <si>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</si>
  <si>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</si>
  <si>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</si>
  <si>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</si>
  <si>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</si>
  <si>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</si>
  <si>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</si>
  <si>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</si>
  <si>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</si>
  <si>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</si>
  <si>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</si>
  <si>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$SCRIPT_PATH/i_common.include</t>
  </si>
  <si>
    <t>if [ ! -r /root/.pp ]; then</t>
  </si>
  <si>
    <t>rm -f /root/.pp</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</si>
  <si>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</si>
  <si>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</si>
  <si>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</si>
  <si>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</si>
  <si>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</si>
  <si>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cleanup() {</t>
  </si>
  <si>
    <t xml:space="preserve">  rm -f /root/.pp</t>
  </si>
  <si>
    <t xml:space="preserve">  cd</t>
  </si>
  <si>
    <t xml:space="preserve">  umount /sysroot/boot</t>
  </si>
  <si>
    <t xml:space="preserve">  umount /sysroot/</t>
  </si>
  <si>
    <t xml:space="preserve">  cryptsetup luksClose luks-root</t>
  </si>
  <si>
    <t xml:space="preserve">  cryptsetup luksClose luks-backup</t>
  </si>
  <si>
    <t xml:space="preserve">  [ "$1" -ne 0 ] &amp;&amp; exit $1</t>
  </si>
  <si>
    <t xml:space="preserve">  return 0</t>
  </si>
  <si>
    <t>sleep 3</t>
  </si>
  <si>
    <t>[ -e /dev/mapper/vg0-root ] || cleanup 103</t>
  </si>
  <si>
    <t>cd /sysroot</t>
  </si>
  <si>
    <t>MaintenanceWorkInProgress=0</t>
  </si>
  <si>
    <t>[ -e etc/sysconfig/MaintenanceWorkInProgress ] &amp;&amp; MaintenanceWorkInProgress=1</t>
  </si>
  <si>
    <t xml:space="preserve">touch etc/sysconfig/MaintenanceWorkInProgress </t>
  </si>
  <si>
    <t>[ $MaintenanceWorkInProgress -eq 0 ] &amp;&amp; rm -f etc/sysconfig/MaintenanceWorkInProgress</t>
  </si>
  <si>
    <t>cleanup 0</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</si>
  <si>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</si>
  <si>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</si>
  <si>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</si>
  <si>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</si>
  <si>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</si>
  <si>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</si>
  <si>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</si>
  <si>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</si>
  <si>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</si>
  <si>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</si>
  <si>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</si>
  <si>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</si>
  <si>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</si>
  <si>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</si>
  <si>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</si>
  <si>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</si>
  <si>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</si>
  <si>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</si>
  <si>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</si>
  <si>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</si>
  <si>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</si>
  <si>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</si>
  <si>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</si>
  <si>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</si>
  <si>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</si>
  <si>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</si>
  <si>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</si>
  <si>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</si>
  <si>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</si>
  <si>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</si>
  <si>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</si>
  <si>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</si>
  <si>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</si>
  <si>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</si>
  <si>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</si>
  <si>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</si>
  <si>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</si>
  <si>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</si>
  <si>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</si>
  <si>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</si>
  <si>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</si>
  <si>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</si>
  <si>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</si>
  <si>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</si>
  <si>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</si>
  <si>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</si>
  <si>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</si>
  <si>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</si>
  <si>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</si>
  <si>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</si>
  <si>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</si>
  <si>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</si>
  <si>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</si>
  <si>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</si>
  <si>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</si>
  <si>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</si>
  <si>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</si>
  <si>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</si>
  <si>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</si>
  <si>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</si>
  <si>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</si>
  <si>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</si>
  <si>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</si>
  <si>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</si>
  <si>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</si>
  <si>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</si>
  <si>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</si>
  <si>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</si>
  <si>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</si>
  <si>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</si>
  <si>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</si>
  <si>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</si>
  <si>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</si>
  <si>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</si>
  <si>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</si>
  <si>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</si>
  <si>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</si>
  <si>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</si>
  <si>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</si>
  <si>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</si>
  <si>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</si>
  <si>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</si>
  <si>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</si>
  <si>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</si>
  <si>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</si>
  <si>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</si>
  <si>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</si>
  <si>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</si>
  <si>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</si>
  <si>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</si>
  <si>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</si>
  <si>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7"/>
  </si>
  <si>
    <t>lvchange -a y vg0/swap || $Error :</t>
  </si>
  <si>
    <t># rootデバイスのID変更</t>
    <rPh sb="13" eb="15">
      <t>ヘンコウ</t>
    </rPh>
    <phoneticPr fontId="7"/>
  </si>
  <si>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</si>
  <si>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</si>
  <si>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</si>
  <si>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</si>
  <si>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</si>
  <si>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</si>
  <si>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</si>
  <si>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</si>
  <si>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</si>
  <si>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</si>
  <si>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</si>
  <si>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</si>
  <si>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</si>
  <si>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7"/>
  </si>
  <si>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</si>
  <si>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</si>
  <si>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</si>
  <si>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7"/>
  </si>
  <si>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</si>
  <si>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</si>
  <si>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7"/>
  </si>
  <si>
    <t># 再起動</t>
    <rPh sb="2" eb="5">
      <t>サイキドウ</t>
    </rPh>
    <phoneticPr fontId="7"/>
  </si>
  <si>
    <t># dracutのネットワーク設定</t>
    <rPh sb="15" eb="17">
      <t>セッテイ</t>
    </rPh>
    <phoneticPr fontId="7"/>
  </si>
  <si>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7"/>
  </si>
  <si>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</si>
  <si>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</si>
  <si>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</si>
  <si>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</si>
  <si>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</si>
  <si>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</si>
  <si>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</si>
  <si>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</si>
  <si>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</si>
  <si>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</si>
  <si>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</si>
  <si>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</si>
  <si>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</si>
  <si>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</si>
  <si>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</si>
  <si>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</si>
  <si>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</si>
  <si>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</si>
  <si>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</si>
  <si>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</si>
  <si>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</si>
  <si>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</si>
  <si>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</si>
  <si>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</si>
  <si>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</si>
  <si>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</si>
  <si>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</si>
  <si>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</si>
  <si>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</si>
  <si>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</si>
  <si>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</si>
  <si>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</si>
  <si>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</si>
  <si>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</si>
  <si>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</si>
  <si>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</si>
  <si>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</si>
  <si>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</si>
  <si>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</si>
  <si>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chmod 644 * || $Error :</t>
  </si>
  <si>
    <t>sudo chown root:root * || $Error :</t>
  </si>
  <si>
    <t>file *.rpm | grep -v 'RPM v3.0 bin'</t>
  </si>
  <si>
    <t>\rm -rf pg-rex12-3.0 || $Error :</t>
  </si>
  <si>
    <t>cd .. || $Error :</t>
  </si>
  <si>
    <t>tar czf rpms.tgz rpms || $Error :</t>
  </si>
  <si>
    <t>\rm -rf rpms || $Error :</t>
  </si>
  <si>
    <t># 追加で必要となる非標準パッケージをインストール</t>
    <rPh sb="2" eb="4">
      <t>ツイカ</t>
    </rPh>
    <rPh sb="5" eb="7">
      <t>ヒツヨウ</t>
    </rPh>
    <rPh sb="10" eb="11">
      <t>ヒ</t>
    </rPh>
    <rPh sb="11" eb="13">
      <t>ヒョウジュン</t>
    </rPh>
    <phoneticPr fontId="7"/>
  </si>
  <si>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</si>
  <si>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</si>
  <si>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</si>
  <si>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</si>
  <si>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</si>
  <si>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</si>
  <si>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</si>
  <si>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</si>
  <si>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</si>
  <si>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</si>
  <si>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</si>
  <si>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</si>
  <si>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</si>
  <si>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</si>
  <si>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</si>
  <si>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</si>
  <si>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</si>
  <si>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</si>
  <si>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</si>
  <si>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</si>
  <si>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</si>
  <si>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7"/>
  </si>
  <si>
    <t>mkdir /backup/conf/devB || $Error :</t>
    <phoneticPr fontId="7"/>
  </si>
  <si>
    <t>cat &lt;&lt; 'EOF' | tee /backup/conf/devB/i_env || $Error :</t>
    <phoneticPr fontId="7"/>
  </si>
  <si>
    <t>tar xzf rpms.tgz || $Error :</t>
    <phoneticPr fontId="7"/>
  </si>
  <si>
    <t>cat &lt;&lt; 'EOF' | tee /etc/yum.repos.d/local.repo || $Error :</t>
    <phoneticPr fontId="7"/>
  </si>
  <si>
    <t>chown root:root /backup/conf/common/yum/*.rpm || $Error :</t>
    <phoneticPr fontId="7"/>
  </si>
  <si>
    <t>chmod 644 /backup/conf/common/yum/*.rpm || $Error :</t>
    <phoneticPr fontId="7"/>
  </si>
  <si>
    <t>createrepo /backup/conf/common/yum/ || $Error :</t>
    <phoneticPr fontId="7"/>
  </si>
  <si>
    <t>dnf -y module disable postgresql</t>
    <phoneticPr fontId="7"/>
  </si>
  <si>
    <t>dnf -y install \</t>
    <phoneticPr fontId="7"/>
  </si>
  <si>
    <t>groupadd -g 4000 apl || $Error :</t>
    <phoneticPr fontId="7"/>
  </si>
  <si>
    <t>usermod -g apl apache || $Error :</t>
    <phoneticPr fontId="7"/>
  </si>
  <si>
    <t>mkdir /apl || $Error :</t>
    <phoneticPr fontId="7"/>
  </si>
  <si>
    <t>chown :apl /apl || $Error :</t>
    <phoneticPr fontId="7"/>
  </si>
  <si>
    <t>chmod 2770 /apl || $Error :</t>
    <phoneticPr fontId="7"/>
  </si>
  <si>
    <t>useradd -M -d /apl -g apl -G apache,postgres,haclient -u 4000 apl || $Error :</t>
    <phoneticPr fontId="7"/>
  </si>
  <si>
    <t>mkdir /backup/apl/ || $Error :</t>
    <phoneticPr fontId="7"/>
  </si>
  <si>
    <t>chown :apl /backup/apl/ || $Error :</t>
    <phoneticPr fontId="7"/>
  </si>
  <si>
    <t>chmod 2770 /backup/apl/ || $Error :</t>
    <phoneticPr fontId="7"/>
  </si>
  <si>
    <t># tomcatインストール</t>
    <phoneticPr fontId="7"/>
  </si>
  <si>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</si>
  <si>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</si>
  <si>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</si>
  <si>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</si>
  <si>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</si>
  <si>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</si>
  <si>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</si>
  <si>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</si>
  <si>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</si>
  <si>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</si>
  <si>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</si>
  <si>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</si>
  <si>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</si>
  <si>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</si>
  <si>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</si>
  <si>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</si>
  <si>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</si>
  <si>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</si>
  <si>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</si>
  <si>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</si>
  <si>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</si>
  <si>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</si>
  <si>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</si>
  <si>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</si>
  <si>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</si>
  <si>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</si>
  <si>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</si>
  <si>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</si>
  <si>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</si>
  <si>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</si>
  <si>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</si>
  <si>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</si>
  <si>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</si>
  <si>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</si>
  <si>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</si>
  <si>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</si>
  <si>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</si>
  <si>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</si>
  <si>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</si>
  <si>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</si>
  <si>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</si>
  <si>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</si>
  <si>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7"/>
  </si>
  <si>
    <t>ln -sf apache-tomcat-$tomcatver /apl/tomcat || $Error :</t>
    <phoneticPr fontId="7"/>
  </si>
  <si>
    <t>tar xzf /root/apache-log4j-$log4jver-bin.tar.gz -C /apl/tomcat/ || $Error :</t>
    <phoneticPr fontId="7"/>
  </si>
  <si>
    <t>ln -sf apache-log4j-$log4jver-bin /apl/tomcat/log4j || $Error :</t>
    <phoneticPr fontId="7"/>
  </si>
  <si>
    <t>mkdir /apl/tomcat/log4j/lib || $Error :</t>
    <phoneticPr fontId="7"/>
  </si>
  <si>
    <t>mkdir /apl/tomcat/log4j/conf || $Error :</t>
    <phoneticPr fontId="7"/>
  </si>
  <si>
    <t>mkdir /var/log/tomcat/ || $Error :</t>
    <phoneticPr fontId="7"/>
  </si>
  <si>
    <t>chmod 755 /var/log/tomcat/ || $Error :</t>
    <phoneticPr fontId="7"/>
  </si>
  <si>
    <t>cat &lt;&lt; 'EOF' | tee /etc/sysconfig/tomcat || $Error :</t>
    <phoneticPr fontId="7"/>
  </si>
  <si>
    <t>chmod 664 /etc/sysconfig/tomcat || $Error :</t>
    <phoneticPr fontId="7"/>
  </si>
  <si>
    <t>chown apache:apl /etc/sysconfig/tomcat || $Error :</t>
    <phoneticPr fontId="7"/>
  </si>
  <si>
    <t>cat &lt;&lt; 'EOF' | tee /apl/tomcat/bin/setenv.sh || $Error :</t>
    <phoneticPr fontId="7"/>
  </si>
  <si>
    <t>chmod 775 /apl/tomcat/bin/setenv.sh || $Error :</t>
    <phoneticPr fontId="7"/>
  </si>
  <si>
    <t>chown apache:apl /apl/tomcat/bin/setenv.sh || $Error :</t>
    <phoneticPr fontId="7"/>
  </si>
  <si>
    <t>cat &lt;&lt; 'EOF' | tee /apl/tomcat/log4j/conf/log4j2.xml || $Error :</t>
    <phoneticPr fontId="7"/>
  </si>
  <si>
    <t>chmod 664 /apl/tomcat/log4j/conf/log4j2.xml || $Error :</t>
    <phoneticPr fontId="7"/>
  </si>
  <si>
    <t>chown apache:apl /apl/tomcat/log4j/conf/log4j2.xml || $Error :</t>
    <phoneticPr fontId="7"/>
  </si>
  <si>
    <t>chown -R apache:apl /apl/apache-tomcat-$tomcatver || $Error :</t>
    <phoneticPr fontId="7"/>
  </si>
  <si>
    <t>chmod 2770 /apl/apache-tomcat-$tomcatver || $Error :</t>
    <phoneticPr fontId="7"/>
  </si>
  <si>
    <t>sed -i -e '/&lt;Syslog name="syslog" format="RFC5424" host=".*" port="514" protocol="UDP" facility="LOCAL3" appName="tomcat"/ s/ host="[^"]*" / host="'$(uname -n)'" /' /apl/tomcat/log4j/conf/log4j2.xml || $Error :</t>
    <phoneticPr fontId="7"/>
  </si>
  <si>
    <t>find /apl/tomcat/ -type d -perm 750 -exec chmod 2770 {} \; || $Error :</t>
    <phoneticPr fontId="7"/>
  </si>
  <si>
    <t>find /apl/tomcat/ -type d -perm 2750 -exec chmod 2770 {} \; || $Error :</t>
    <phoneticPr fontId="7"/>
  </si>
  <si>
    <t>find /apl/tomcat/ -type d -perm 2700 -exec chmod 2770 {} \; || $Error :</t>
    <phoneticPr fontId="7"/>
  </si>
  <si>
    <t>find /apl/tomcat/ -type d -perm 2755 -exec chmod 2770 {} \; || $Error :</t>
    <phoneticPr fontId="7"/>
  </si>
  <si>
    <t>find /apl/tomcat/ -type d -perm 2775 -exec chmod 2770 {} \; || $Error :</t>
    <phoneticPr fontId="7"/>
  </si>
  <si>
    <t>find /apl/tomcat/ -type f -perm 600 -exec chmod 660 {} \; || $Error :</t>
    <phoneticPr fontId="7"/>
  </si>
  <si>
    <t>find /apl/tomcat/ -type f -perm 640 -exec chmod 660 {} \; || $Error :</t>
    <phoneticPr fontId="7"/>
  </si>
  <si>
    <t>find /apl/tomcat/ -type f -perm 750 -exec chmod 770 {} \; || $Error :</t>
    <phoneticPr fontId="7"/>
  </si>
  <si>
    <t>cat &lt;&lt; 'EOF' | tee /etc/systemd/system/tomcat.service || $Error :</t>
    <phoneticPr fontId="7"/>
  </si>
  <si>
    <t>chmod 664 /etc/systemd/system/tomcat.service || $Error :</t>
    <phoneticPr fontId="7"/>
  </si>
  <si>
    <t>chown apache:apl /etc/systemd/system/tomcat.service || $Error :</t>
    <phoneticPr fontId="7"/>
  </si>
  <si>
    <t># httpd設定</t>
    <rPh sb="7" eb="9">
      <t>セッテイ</t>
    </rPh>
    <phoneticPr fontId="7"/>
  </si>
  <si>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</si>
  <si>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</si>
  <si>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</si>
  <si>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</si>
  <si>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</si>
  <si>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</si>
  <si>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</si>
  <si>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</si>
  <si>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</si>
  <si>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</si>
  <si>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</si>
  <si>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</si>
  <si>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7"/>
  </si>
  <si>
    <t>ln -sf /apl/www /var/www || $Error :</t>
    <phoneticPr fontId="7"/>
  </si>
  <si>
    <t>chmod -R 2770 /apl/www || $Error :</t>
    <phoneticPr fontId="7"/>
  </si>
  <si>
    <t>chown -R apache:apl /var/www/ || $Error :</t>
    <phoneticPr fontId="7"/>
  </si>
  <si>
    <t>chown -R apache:apl /etc/httpd/ || $Error :</t>
    <phoneticPr fontId="7"/>
  </si>
  <si>
    <t>chmod -R g+w /etc/httpd/ || $Error :</t>
    <phoneticPr fontId="7"/>
  </si>
  <si>
    <t>sed -i -e 's/^Group apache/Group apl/' /etc/httpd/conf/httpd.conf || $Error :</t>
    <phoneticPr fontId="7"/>
  </si>
  <si>
    <t>sed -i -e 's%^    CustomLog.*$%    CustomLog "|/usr/bin/logger -S 8192 -p local4.info -t httpd_access" combined%' /etc/httpd/conf/httpd.conf || $Error :</t>
    <phoneticPr fontId="7"/>
  </si>
  <si>
    <t>sed -i -e 's%^ErrorLog.*$%ErrorLog  "|/usr/bin/logger -S 8192 -p local5.err -t httpd_error"%' /etc/httpd/conf/httpd.conf || $Error :</t>
    <phoneticPr fontId="7"/>
  </si>
  <si>
    <t>sed -i -e 's%^TransferLog .*$%TransferLog "|/usr/bin/logger -S 8192 -p local4.info -t httpd_access"%' /etc/httpd/conf.d/ssl.conf || $Error :</t>
    <phoneticPr fontId="7"/>
  </si>
  <si>
    <t>sed -i -e 's%^ErrorLog .*$%ErrorLog "|/usr/bin/logger -S 8192 -p local5.err -t https_error"%' /etc/httpd/conf.d/ssl.conf || $Error :</t>
    <phoneticPr fontId="7"/>
  </si>
  <si>
    <t>sed -i -e 's%^CustomLog logs/ssl_request_log%CustomLog "|/usr/bin/logger -S 8192 -p local4.info -t httpd_access"%' /etc/httpd/conf.d/ssl.conf || $Error :</t>
    <phoneticPr fontId="7"/>
  </si>
  <si>
    <t>sed -i -e 's/^Listen/#Listen/' /etc/httpd/conf/httpd.conf || $Error :</t>
    <phoneticPr fontId="7"/>
  </si>
  <si>
    <t>sed -i -e 's/Options Indexes/Options/' /etc/httpd/conf/httpd.conf || $Error :</t>
    <phoneticPr fontId="7"/>
  </si>
  <si>
    <t>sed -i -e 's/^#ServerName/ServerName/' /etc/httpd/conf.d/ssl.conf || $Error :</t>
    <phoneticPr fontId="7"/>
  </si>
  <si>
    <t>sed -i -e 's/^/#/' /etc/httpd/conf.d/autoindex.conf || $Error :</t>
    <phoneticPr fontId="7"/>
  </si>
  <si>
    <t>sed -i -e 's/^/#/' /etc/httpd/conf.d/userdir.conf || $Error :</t>
    <phoneticPr fontId="7"/>
  </si>
  <si>
    <t>sed -i -e 's/^/#/' /etc/httpd/conf.d/welcome.conf || $Error :</t>
    <phoneticPr fontId="7"/>
  </si>
  <si>
    <t>cat &lt;&lt; 'EOF' | tee /etc/sysconfig/httpd || $Error :</t>
    <phoneticPr fontId="7"/>
  </si>
  <si>
    <t>chmod 664 /etc/sysconfig/httpd || $Error :</t>
    <phoneticPr fontId="7"/>
  </si>
  <si>
    <t>chown apache:apl /etc/sysconfig/httpd || $Error :</t>
    <phoneticPr fontId="7"/>
  </si>
  <si>
    <t>cat &lt;&lt; 'EOF' | tee /etc/systemd/system/httpd.service || $Error :</t>
    <phoneticPr fontId="7"/>
  </si>
  <si>
    <t>chmod 664 /etc/systemd/system/httpd.service || $Error :</t>
    <phoneticPr fontId="7"/>
  </si>
  <si>
    <t>chown apache:apl /etc/systemd/system/httpd.service || $Error :</t>
    <phoneticPr fontId="7"/>
  </si>
  <si>
    <t>sed -i -e 's/^#DefaultLimitNPROC=$/DefaultLimitNPROC=1006500/' /etc/systemd/system.conf || $Error :</t>
    <phoneticPr fontId="7"/>
  </si>
  <si>
    <t>sed -i -e 's/^#DefaultLimitNOFILE=$/DefaultLimitNOFILE=1006500/' /etc/systemd/system.conf || $Error :</t>
    <phoneticPr fontId="7"/>
  </si>
  <si>
    <t>\cp /usr/lib/tmpfiles.d/postgresql-12.conf{,_$(date "+%Y%m%d_%H%M%S")~} || $Error :</t>
    <phoneticPr fontId="7"/>
  </si>
  <si>
    <t>sed -i -e 's%/var%%' -e 's/0755 postgres postgres/0775 postgres apl/' /usr/lib/tmpfiles.d/postgresql-12.conf || $Error :</t>
    <phoneticPr fontId="7"/>
  </si>
  <si>
    <t># ログローテーション設定</t>
    <rPh sb="11" eb="13">
      <t>セッテイ</t>
    </rPh>
    <phoneticPr fontId="7"/>
  </si>
  <si>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</si>
  <si>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</si>
  <si>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</si>
  <si>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</si>
  <si>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</si>
  <si>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</si>
  <si>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</si>
  <si>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</si>
  <si>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</si>
  <si>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</si>
  <si>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</si>
  <si>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</si>
  <si>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</si>
  <si>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</si>
  <si>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</si>
  <si>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</si>
  <si>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</si>
  <si>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</si>
  <si>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</si>
  <si>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</si>
  <si>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</si>
  <si>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</si>
  <si>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</si>
  <si>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</si>
  <si>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</si>
  <si>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</si>
  <si>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</si>
  <si>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</si>
  <si>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</si>
  <si>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</si>
  <si>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</si>
  <si>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</si>
  <si>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</si>
  <si>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</si>
  <si>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</si>
  <si>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</si>
  <si>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</si>
  <si>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</si>
  <si>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</si>
  <si>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</si>
  <si>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</si>
  <si>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</si>
  <si>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</si>
  <si>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</si>
  <si>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</si>
  <si>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</si>
  <si>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</si>
  <si>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</si>
  <si>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</si>
  <si>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</si>
  <si>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</si>
  <si>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</si>
  <si>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</si>
  <si>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</si>
  <si>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</si>
  <si>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/etc/logrotate.d/aide || $Error :</t>
    <phoneticPr fontId="7"/>
  </si>
  <si>
    <t>cat &lt;&lt; 'EOF' | tee /etc/logrotate.d/bootlog || $Error :</t>
    <phoneticPr fontId="7"/>
  </si>
  <si>
    <t>cat &lt;&lt; 'EOF' | tee /etc/logrotate.d/btmp || $Error :</t>
    <phoneticPr fontId="7"/>
  </si>
  <si>
    <t>cat &lt;&lt; 'EOF' | tee /etc/logrotate.d/chrony || $Error :</t>
    <phoneticPr fontId="7"/>
  </si>
  <si>
    <t>cat &lt;&lt; 'EOF' | tee /etc/logrotate.d/corosync || $Error :</t>
    <phoneticPr fontId="7"/>
  </si>
  <si>
    <t>cat &lt;&lt; 'EOF' | tee /etc/logrotate.d/dnf || $Error :</t>
    <phoneticPr fontId="7"/>
  </si>
  <si>
    <t>cat &lt;&lt; 'EOF' | tee /etc/logrotate.d/firewalld || $Error :</t>
    <phoneticPr fontId="7"/>
  </si>
  <si>
    <t>cat &lt;&lt; 'EOF' | tee /etc/logrotate.d/httpd || $Error :</t>
    <phoneticPr fontId="7"/>
  </si>
  <si>
    <t>cat &lt;&lt; 'EOF' | tee /etc/logrotate.d/iptraf-ng || $Error :</t>
    <phoneticPr fontId="7"/>
  </si>
  <si>
    <t>cat &lt;&lt; 'EOF' | tee /etc/logrotate.d/pacemaker || $Error :</t>
    <phoneticPr fontId="7"/>
  </si>
  <si>
    <t>cat &lt;&lt; 'EOF' | tee /etc/logrotate.d/pcsd || $Error :</t>
    <phoneticPr fontId="7"/>
  </si>
  <si>
    <t>cat &lt;&lt; 'EOF' | tee /etc/logrotate.d/psacct || $Error :</t>
    <phoneticPr fontId="7"/>
  </si>
  <si>
    <t>cat &lt;&lt; 'EOF' | tee /etc/logrotate.d/samba || $Error :</t>
    <phoneticPr fontId="7"/>
  </si>
  <si>
    <t>cat &lt;&lt; 'EOF' | tee /etc/logrotate.d/syslog || $Error :</t>
    <phoneticPr fontId="7"/>
  </si>
  <si>
    <t>cat &lt;&lt; 'EOF' | tee /etc/logrotate.d/wtmp || $Error :</t>
    <phoneticPr fontId="7"/>
  </si>
  <si>
    <t>chmod -x /etc/cron.daily/logrotate || $Error :</t>
    <phoneticPr fontId="7"/>
  </si>
  <si>
    <t>echo "0 0 * * * root /bin/bash /etc/cron.daily/logrotate" | tee -a /etc/crontab || $Error :</t>
    <phoneticPr fontId="7"/>
  </si>
  <si>
    <t># カーネルパラメータ設定</t>
    <rPh sb="11" eb="13">
      <t>セッテイ</t>
    </rPh>
    <phoneticPr fontId="7"/>
  </si>
  <si>
    <t>fs.file-max = 6815744</t>
  </si>
  <si>
    <t>fs.aio-max-nr = 1048576</t>
  </si>
  <si>
    <t>net.ipv4.ip_local_port_range = 9000 65500</t>
  </si>
  <si>
    <t>vm.dirty_background_bytes = 1073741824</t>
  </si>
  <si>
    <t>cat &lt;&lt; 'EOF' | tee /etc/sysctl.d/98-sysctl.conf || $Error :</t>
    <phoneticPr fontId="7"/>
  </si>
  <si>
    <t># 業務用環境変数設定</t>
    <rPh sb="2" eb="5">
      <t>ギョウムヨウ</t>
    </rPh>
    <rPh sb="5" eb="7">
      <t>カンキョウ</t>
    </rPh>
    <rPh sb="7" eb="9">
      <t>ヘンスウ</t>
    </rPh>
    <rPh sb="9" eb="11">
      <t>セッテイ</t>
    </rPh>
    <phoneticPr fontId="7"/>
  </si>
  <si>
    <t>export a_APP_VER=</t>
  </si>
  <si>
    <t>chown apl:apl /etc/a_env || $Error :</t>
    <phoneticPr fontId="7"/>
  </si>
  <si>
    <t>chmod 664 /etc/a_env || $Error :</t>
    <phoneticPr fontId="7"/>
  </si>
  <si>
    <t># 個別スクリプト配置</t>
    <rPh sb="2" eb="4">
      <t>コベツ</t>
    </rPh>
    <rPh sb="9" eb="11">
      <t>ハイチ</t>
    </rPh>
    <phoneticPr fontId="7"/>
  </si>
  <si>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</si>
  <si>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</si>
  <si>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</si>
  <si>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</si>
  <si>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</si>
  <si>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</si>
  <si>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</si>
  <si>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</si>
  <si>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</si>
  <si>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</si>
  <si>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</si>
  <si>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</si>
  <si>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</si>
  <si>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</si>
  <si>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</si>
  <si>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</si>
  <si>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</si>
  <si>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</si>
  <si>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</si>
  <si>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</si>
  <si>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</si>
  <si>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</si>
  <si>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</si>
  <si>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</si>
  <si>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if [ "$1" = "" -o "$1" = "-a" -o "$1" = "-m" -o "$1" = "-i" ]; then</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</si>
  <si>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</si>
  <si>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</si>
  <si>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</si>
  <si>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</si>
  <si>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</si>
  <si>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</si>
  <si>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</si>
  <si>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</si>
  <si>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rc=$?</t>
  </si>
  <si>
    <t xml:space="preserve">  mv -f /var/lib/aide/aide.db{.new,}.gz</t>
  </si>
  <si>
    <t xml:space="preserve">  exit $rc</t>
  </si>
  <si>
    <t>[ -r /var/lib/aide/aide.db.new.gz ] &amp;&amp; rm -f /var/lib/aide/aide.db.new.gz</t>
  </si>
  <si>
    <t xml:space="preserve">  rm -f /var/lib/aide/aide.db.new.gz</t>
  </si>
  <si>
    <t xml:space="preserve">  mkdir -p /backup/self/aide/</t>
  </si>
  <si>
    <t xml:space="preserve">  log=/backup/self/aide/aide_$(/usr/bin/date "+%Y%m%d_%H%M%S").log</t>
  </si>
  <si>
    <t xml:space="preserve">  $LOGGER "$FATAL_ERROR Manipulation was detected. log: sudo cat $log"</t>
  </si>
  <si>
    <t xml:space="preserve">  if [ "$1" = "-a" ]; then</t>
  </si>
  <si>
    <t xml:space="preserve">    mv -f /var/lib/aide/aide.db{.new,}.gz</t>
  </si>
  <si>
    <t xml:space="preserve">    rm -f /var/lib/aide/aide.db.new.gz</t>
  </si>
  <si>
    <t>touch /etc/sysconfig/NoSendLuksPP</t>
  </si>
  <si>
    <t>rm -f /etc/sysconfig/NoSendLuksPP</t>
  </si>
  <si>
    <t>[ -f /etc/sysconfig/NoSendLuksPP ]</t>
  </si>
  <si>
    <t>if [ ! -r /root/.ssh/dracut ]; then</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</si>
  <si>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</si>
  <si>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</si>
  <si>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</si>
  <si>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</si>
  <si>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</si>
  <si>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</si>
  <si>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</si>
  <si>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</si>
  <si>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if [ -r /apl/cron/apl ]; then</t>
  </si>
  <si>
    <t>cat &lt;&lt; 'EOF' | tee /usr/local/bin/i_set_maintenance_mode.bash || $Error :</t>
    <phoneticPr fontId="7"/>
  </si>
  <si>
    <t>chmod 755 /usr/local/bin/i_set_maintenance_mode.bash || $Error :</t>
    <phoneticPr fontId="7"/>
  </si>
  <si>
    <t>cat &lt;&lt; 'EOF' | tee /usr/local/bin/i_unset_maintenance_mode.bash || $Error :</t>
    <phoneticPr fontId="7"/>
  </si>
  <si>
    <t>chmod 755 /usr/local/bin/i_unset_maintenance_mode.bash || $Error :</t>
    <phoneticPr fontId="7"/>
  </si>
  <si>
    <t>cat &lt;&lt; 'EOF' | tee /usr/local/bin/i_is_maintenance_mode.bash || $Error :</t>
    <phoneticPr fontId="7"/>
  </si>
  <si>
    <t>chmod 755 /usr/local/bin/i_is_maintenance_mode.bash || $Error :</t>
    <phoneticPr fontId="7"/>
  </si>
  <si>
    <t>sed -i -e '/^# Next decide what directories\/files you want in the database\.$/,$d' /etc/aide.conf || $Error :</t>
    <phoneticPr fontId="7"/>
  </si>
  <si>
    <t>cat &lt;&lt; 'EOF' | tee -a /etc/aide.conf || $Error :</t>
    <phoneticPr fontId="7"/>
  </si>
  <si>
    <t>cat &lt;&lt; 'EOF' | tee /usr/local/bin/i_aide_check.bash || $Error :</t>
    <phoneticPr fontId="7"/>
  </si>
  <si>
    <t xml:space="preserve"> :</t>
    <phoneticPr fontId="7"/>
  </si>
  <si>
    <t>chmod 755 /usr/local/bin/i_aide_check.bash || $Error :</t>
    <phoneticPr fontId="7"/>
  </si>
  <si>
    <t>cat &lt;&lt; 'EOF' | tee /usr/local/bin/i_set_no_send_luks_pp_mode.bash || $Error :</t>
    <phoneticPr fontId="7"/>
  </si>
  <si>
    <t>chmod 755 /usr/local/bin/i_set_no_send_luks_pp_mode.bash || $Error :</t>
    <phoneticPr fontId="7"/>
  </si>
  <si>
    <t>cat &lt;&lt; 'EOF' | tee /usr/local/bin/i_unset_no_send_luks_pp_mode.bash || $Error :</t>
    <phoneticPr fontId="7"/>
  </si>
  <si>
    <t>chmod 755 /usr/local/bin/i_unset_no_send_luks_pp_mode.bash || $Error :</t>
    <phoneticPr fontId="7"/>
  </si>
  <si>
    <t>cat &lt;&lt; 'EOF' | tee /usr/local/bin/i_is_no_send_luks_pp_mode.bash || $Error :</t>
    <phoneticPr fontId="7"/>
  </si>
  <si>
    <t>chmod 755 /usr/local/bin/i_is_no_send_luks_pp_mode.bash || $Error :</t>
    <phoneticPr fontId="7"/>
  </si>
  <si>
    <t>cat &lt;&lt; 'EOF' | tee /usr/local/bin/i_send_luks_pp.bash || $Error :</t>
    <phoneticPr fontId="7"/>
  </si>
  <si>
    <t>chmod 755 /usr/local/bin/i_send_luks_pp.bash || $Error :</t>
    <phoneticPr fontId="7"/>
  </si>
  <si>
    <t>cat &lt;&lt; 'EOF' | tee /etc/sysconfig/i_copy_auth_info_to_peer || $Error :</t>
    <phoneticPr fontId="7"/>
  </si>
  <si>
    <t>cat &lt;&lt; 'EOF' | tee /usr/local/bin/i_copy_auth_info_to_peer.bash || $Error :</t>
    <phoneticPr fontId="7"/>
  </si>
  <si>
    <t>chmod 755 /usr/local/bin/i_copy_auth_info_to_peer.bash || $Error :</t>
    <phoneticPr fontId="7"/>
  </si>
  <si>
    <t>cat &lt;&lt; 'EOF' | tee /usr/local/bin/i_copy_backup_to_peer.bash || $Error :</t>
    <phoneticPr fontId="7"/>
  </si>
  <si>
    <t>chmod 755 /usr/local/bin/i_copy_backup_to_peer.bash || $Error :</t>
    <phoneticPr fontId="7"/>
  </si>
  <si>
    <t>chmod 755 /usr/local/bin/i_copy_cron_settings_for_apl.bash || $Error :</t>
    <phoneticPr fontId="7"/>
  </si>
  <si>
    <t>cat &lt;&lt; 'EOF' | tee /usr/local/bin/i_copy_cron_settings_for_apl.bash || $Error :</t>
    <phoneticPr fontId="7"/>
  </si>
  <si>
    <t># サービス起動設定</t>
    <rPh sb="6" eb="8">
      <t>キドウ</t>
    </rPh>
    <rPh sb="8" eb="10">
      <t>セッテイ</t>
    </rPh>
    <phoneticPr fontId="7"/>
  </si>
  <si>
    <t>systemctl mask httpd.socket || $Error :</t>
  </si>
  <si>
    <t>systemctl mask httpd@.service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</si>
  <si>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</si>
  <si>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</si>
  <si>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</si>
  <si>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</si>
  <si>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</si>
  <si>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</si>
  <si>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</si>
  <si>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ipmievd.service || $Error :</t>
  </si>
  <si>
    <t># サービス状態確認</t>
    <rPh sb="6" eb="8">
      <t>ジョウタイ</t>
    </rPh>
    <rPh sb="8" eb="10">
      <t>カクニン</t>
    </rPh>
    <phoneticPr fontId="7"/>
  </si>
  <si>
    <t>for i in $(systemctl list-unit-files --state=enabled | awk '{print $1}' | LANG=C sort;systemctl list-unit-files --state=static | awk '{print $1}' | LANG=C sort)</t>
  </si>
  <si>
    <t xml:space="preserve">  echo "[$i]"</t>
  </si>
  <si>
    <t xml:space="preserve">  case "$i" in</t>
  </si>
  <si>
    <t xml:space="preserve">            loadmodules.service )  systemctl status $i -l --no-pager;;</t>
  </si>
  <si>
    <t xml:space="preserve">    [0-9]* ) :;;</t>
  </si>
  <si>
    <t xml:space="preserve">    UNIT ) :;;</t>
  </si>
  <si>
    <t xml:space="preserve">    *@* ) systemctl status $i -l --no-pager;;</t>
  </si>
  <si>
    <t xml:space="preserve">  esac</t>
  </si>
  <si>
    <t xml:space="preserve">  echo -e "\e[m"</t>
  </si>
  <si>
    <t># admin ユーザ作成</t>
  </si>
  <si>
    <t>sed -i -e 's/^CREATE_MAIL_SPOOL=.*$/CREATE_MAIL_SPOOL=no/' /etc/default/useradd || $Error :</t>
    <phoneticPr fontId="7"/>
  </si>
  <si>
    <t>cat &lt;&lt; 'EOF' | tee /etc/profile.d/tmout.sh || $Error :</t>
    <phoneticPr fontId="7"/>
  </si>
  <si>
    <t>sed -i -e 's/^#\(auth.*required.*pam_wheel.so\) use_uid$/\1 root_only/' /etc/pam.d/su || $Error :</t>
    <phoneticPr fontId="7"/>
  </si>
  <si>
    <t>echo "# SU_WHEEL_ONLY yes" | tee -a /etc/login.defs || $Error :</t>
    <phoneticPr fontId="7"/>
  </si>
  <si>
    <t>echo '%wheel ALL=(ALL) NOPASSWD: ALL' | tee /etc/sudoers.d/wheel || $Error :</t>
    <phoneticPr fontId="7"/>
  </si>
  <si>
    <t>minlen = 16</t>
  </si>
  <si>
    <t>dcredit = -1</t>
  </si>
  <si>
    <t>ucredit = -1</t>
  </si>
  <si>
    <t>lcredit = -1</t>
  </si>
  <si>
    <t>ocredit = -1</t>
  </si>
  <si>
    <t>groupadd -g 2000 admin || $Error :</t>
    <phoneticPr fontId="7"/>
  </si>
  <si>
    <t>useradd -g admin -G wheel -u 2000 admin || $Error :</t>
    <phoneticPr fontId="7"/>
  </si>
  <si>
    <t>&lt; /dev/urandom tr -dc '?!#$%;,./&lt;&gt;A-Z-a-z-0-9' | head -c${1:-16} | tee /root/.ssh/admin.pw;echo</t>
  </si>
  <si>
    <t># adminパスワード生成（何度か実行して、最後に実行したものを選ぶ）</t>
    <rPh sb="23" eb="25">
      <t>サイゴ</t>
    </rPh>
    <rPh sb="26" eb="28">
      <t>ジッコウ</t>
    </rPh>
    <rPh sb="33" eb="34">
      <t>エラ</t>
    </rPh>
    <phoneticPr fontId="7"/>
  </si>
  <si>
    <t>cat /root/.ssh/admin.pw | passwd --stdin admin || $Error :</t>
    <phoneticPr fontId="7"/>
  </si>
  <si>
    <t># haclusterパスワード生成（何度か実行して、最後に実行したものを選ぶ）</t>
    <rPh sb="31" eb="33">
      <t>サイゴ</t>
    </rPh>
    <rPh sb="34" eb="36">
      <t>ジッコウエラ</t>
    </rPh>
    <phoneticPr fontId="7"/>
  </si>
  <si>
    <t>&lt; /dev/urandom tr -dc '?!#$%;,./&lt;&gt;A-Z-a-z-0-9' | head -c${1:-16} | tee /root/.ssh/hacluster.pw;echo</t>
  </si>
  <si>
    <t>cat /root/.ssh/hacluster.pw | passwd --stdin hacluster || $Error :</t>
    <phoneticPr fontId="7"/>
  </si>
  <si>
    <t># admin用多要素認証設定（コンソールログイン時）</t>
    <phoneticPr fontId="7"/>
  </si>
  <si>
    <t>+:admin:ALL</t>
  </si>
  <si>
    <t>-:ALL:ALL</t>
  </si>
  <si>
    <t>cat &lt;&lt; 'EOF' | tee /etc/security/console_access.conf || $Error :</t>
    <phoneticPr fontId="7"/>
  </si>
  <si>
    <t>sed -i -e '/pam_nologin.so/a account    required     pam_access.so accessfile=/etc/security/console_access.conf' /etc/pam.d/login || $Error :</t>
    <phoneticPr fontId="7"/>
  </si>
  <si>
    <t>\cp -a /etc/pam.d/login{,_ga_off} || $Error :</t>
    <phoneticPr fontId="7"/>
  </si>
  <si>
    <t>sed -i -e '/substack/a auth       required     pam_google_authenticator.so nullok echo_verification_code' /etc/pam.d/login || $Error :</t>
    <phoneticPr fontId="7"/>
  </si>
  <si>
    <t>\mv /etc/pam.d/login{,_ga_on} || $Error :</t>
    <phoneticPr fontId="7"/>
  </si>
  <si>
    <t>ln -sf login_ga_on /etc/pam.d/login || $Error :</t>
    <phoneticPr fontId="7"/>
  </si>
  <si>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</si>
  <si>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</si>
  <si>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</si>
  <si>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</si>
  <si>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</si>
  <si>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7"/>
  </si>
  <si>
    <t xml:space="preserve">  useradd -g $name -u $uidgid $name || $Error :</t>
    <phoneticPr fontId="7"/>
  </si>
  <si>
    <t xml:space="preserve">  sudo -u $name ssh-keygen -N "$pp" -f /home/$name/.ssh/$name -t rsa -b 4096 || $Error :</t>
    <phoneticPr fontId="7"/>
  </si>
  <si>
    <t xml:space="preserve">  \mv /home/$name/.ssh/$name.pub /home/$name/.ssh/authorized_keys || $Error :</t>
    <phoneticPr fontId="7"/>
  </si>
  <si>
    <t xml:space="preserve">  [ "$sip" ] &amp;&amp; sed -i -e 's/^[^ ]*ssh-/from="'$sip'" ssh-/' /home/$name/.ssh/authorized_keys</t>
    <phoneticPr fontId="7"/>
  </si>
  <si>
    <t xml:space="preserve">  \mv /home/$name/.ssh/$name /root/.ssh/ || $Error :</t>
    <phoneticPr fontId="7"/>
  </si>
  <si>
    <t xml:space="preserve">  \cp -a /home/$name/.ssh/authorized_keys /root/.ssh/$name.pub || $Error :</t>
    <phoneticPr fontId="7"/>
  </si>
  <si>
    <t xml:space="preserve">  echo $pp | tee /root/.ssh/$name.pp &gt; /dev/null || $Error :</t>
    <phoneticPr fontId="7"/>
  </si>
  <si>
    <t xml:space="preserve">  echo -1 | sudo -u $name google-authenticator --time-based --force --disallow-reuse --emergency-codes=0 --window-size=3 --step-size=30 --rate-limit=3 --rate-time=30 --label=google --issuer=google | grep https | tee /root/.ssh/$name.otp || $Error :</t>
    <phoneticPr fontId="7"/>
  </si>
  <si>
    <t xml:space="preserve">  \cp -a /home/$name/.google_authenticator /root/.ssh/$name.conf || $Error :</t>
    <phoneticPr fontId="7"/>
  </si>
  <si>
    <t>idbase=3000</t>
  </si>
  <si>
    <t xml:space="preserve">  name=$(printf "infra%03d" $i)</t>
  </si>
  <si>
    <t>idbase=4000</t>
  </si>
  <si>
    <t xml:space="preserve">  name=$(printf "apl%03d" $i)</t>
  </si>
  <si>
    <t xml:space="preserve">  useradd -G apl,apache,postgres,haclient -g $name -u $uidgid $name || $Error :</t>
    <phoneticPr fontId="7"/>
  </si>
  <si>
    <t># sshログイン可能ユーザ設定</t>
    <rPh sb="9" eb="11">
      <t>カノウ</t>
    </rPh>
    <rPh sb="14" eb="16">
      <t>セッテイ</t>
    </rPh>
    <phoneticPr fontId="7"/>
  </si>
  <si>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</si>
  <si>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</si>
  <si>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</si>
  <si>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</si>
  <si>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</si>
  <si>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</si>
  <si>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</si>
  <si>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</si>
  <si>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</si>
  <si>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</si>
  <si>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</si>
  <si>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</si>
  <si>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</si>
  <si>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</si>
  <si>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</si>
  <si>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</si>
  <si>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</si>
  <si>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</si>
  <si>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</si>
  <si>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</si>
  <si>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</si>
  <si>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</si>
  <si>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</si>
  <si>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</si>
  <si>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</si>
  <si>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</si>
  <si>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</si>
  <si>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</si>
  <si>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</si>
  <si>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</si>
  <si>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</si>
  <si>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</si>
  <si>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</si>
  <si>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</si>
  <si>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</si>
  <si>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</si>
  <si>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</si>
  <si>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</si>
  <si>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</si>
  <si>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</si>
  <si>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</si>
  <si>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</si>
  <si>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</si>
  <si>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</si>
  <si>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</si>
  <si>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</si>
  <si>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</si>
  <si>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</si>
  <si>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</si>
  <si>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</si>
  <si>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</si>
  <si>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</si>
  <si>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</si>
  <si>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</si>
  <si>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</si>
  <si>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</si>
  <si>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</si>
  <si>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</si>
  <si>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</si>
  <si>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</si>
  <si>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</si>
  <si>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</si>
  <si>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</si>
  <si>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</si>
  <si>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</si>
  <si>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</si>
  <si>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</si>
  <si>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</si>
  <si>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</si>
  <si>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</si>
  <si>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</si>
  <si>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</si>
  <si>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</si>
  <si>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</si>
  <si>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</si>
  <si>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</si>
  <si>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</si>
  <si>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</si>
  <si>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</si>
  <si>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</si>
  <si>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</si>
  <si>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</si>
  <si>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</si>
  <si>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</si>
  <si>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</si>
  <si>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</si>
  <si>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</si>
  <si>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</si>
  <si>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</si>
  <si>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</si>
  <si>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</si>
  <si>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</si>
  <si>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</si>
  <si>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</si>
  <si>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</si>
  <si>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</si>
  <si>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</si>
  <si>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</si>
  <si>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</si>
  <si>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</si>
  <si>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</si>
  <si>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</si>
  <si>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</si>
  <si>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</si>
  <si>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</si>
  <si>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</si>
  <si>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</si>
  <si>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</si>
  <si>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</si>
  <si>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</si>
  <si>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</si>
  <si>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</si>
  <si>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</si>
  <si>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</si>
  <si>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</si>
  <si>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</si>
  <si>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</si>
  <si>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</si>
  <si>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</si>
  <si>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</si>
  <si>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</si>
  <si>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</si>
  <si>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</si>
  <si>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</si>
  <si>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</si>
  <si>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</si>
  <si>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</si>
  <si>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</si>
  <si>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</si>
  <si>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</si>
  <si>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</si>
  <si>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</si>
  <si>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</si>
  <si>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</si>
  <si>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</si>
  <si>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</si>
  <si>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</si>
  <si>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</si>
  <si>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</si>
  <si>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</si>
  <si>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</si>
  <si>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</si>
  <si>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7"/>
  </si>
  <si>
    <t>sed -i -e '/pam_nologin.so/a account    required     pam_access.so accessfile=/etc/security/ssh_access.conf' /etc/pam.d/sshd || $Error :</t>
    <phoneticPr fontId="7"/>
  </si>
  <si>
    <t># admin以外のユーザ用多要素認証設定</t>
    <phoneticPr fontId="7"/>
  </si>
  <si>
    <t>\cp -a /etc/pam.d/password-auth{,_ga_off} || $Error :</t>
    <phoneticPr fontId="7"/>
  </si>
  <si>
    <t>sed -i -e '/pam_unix.so try_first_pass nullok/a auth        sufficient    pam_google_authenticator.so echo_verification_code' /etc/pam.d/password-auth || $Error :</t>
    <phoneticPr fontId="7"/>
  </si>
  <si>
    <t>sed -i -e '/pam_unix.so try_first_pass nullok/ s/^auth/#auth/' /etc/pam.d/password-auth || $Error :</t>
    <phoneticPr fontId="7"/>
  </si>
  <si>
    <t>\cp -a /etc/pam.d/password-auth{,_ga_on} || $Error :</t>
    <phoneticPr fontId="7"/>
  </si>
  <si>
    <t>ln -sf password-auth_ga_on /etc/pam.d/password-auth || $Error :</t>
    <phoneticPr fontId="7"/>
  </si>
  <si>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</si>
  <si>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</si>
  <si>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</si>
  <si>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</si>
  <si>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</si>
  <si>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</si>
  <si>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</si>
  <si>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</si>
  <si>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</si>
  <si>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</si>
  <si>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</si>
  <si>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</si>
  <si>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</si>
  <si>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</si>
  <si>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</si>
  <si>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</si>
  <si>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</si>
  <si>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</si>
  <si>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</si>
  <si>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</si>
  <si>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</si>
  <si>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</si>
  <si>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</si>
  <si>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</si>
  <si>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</si>
  <si>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</si>
  <si>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</si>
  <si>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7"/>
  </si>
  <si>
    <t>cat /root/.ssh/infra002.otp</t>
  </si>
  <si>
    <t>cat /root/.ssh/infra002.pp</t>
  </si>
  <si>
    <t>cat /root/.ssh/infra002</t>
  </si>
  <si>
    <t># infraNNNユーザでsshログインする。</t>
    <phoneticPr fontId="7"/>
  </si>
  <si>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</si>
  <si>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7"/>
  </si>
  <si>
    <t>su - admin</t>
  </si>
  <si>
    <t># root パスワードをロック</t>
    <phoneticPr fontId="7"/>
  </si>
  <si>
    <t># online backup 実行</t>
    <rPh sb="16" eb="18">
      <t>ジッコウ</t>
    </rPh>
    <phoneticPr fontId="7"/>
  </si>
  <si>
    <t xml:space="preserve">  echo "/home/$j/.google_authenticator" | tee -a /etc/sysconfig/i_copy_auth_info_to_peer || $Error :</t>
    <phoneticPr fontId="7"/>
  </si>
  <si>
    <t xml:space="preserve">  echo "/home/$j/.ssh/authorized_keys" | tee -a /etc/sysconfig/i_copy_auth_info_to_peer || $Error :</t>
    <phoneticPr fontId="7"/>
  </si>
  <si>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7"/>
  </si>
  <si>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</si>
  <si>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</si>
  <si>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</si>
  <si>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</si>
  <si>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</si>
  <si>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</si>
  <si>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</si>
  <si>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</si>
  <si>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</si>
  <si>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</si>
  <si>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</si>
  <si>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</si>
  <si>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</si>
  <si>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</si>
  <si>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</si>
  <si>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</si>
  <si>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</si>
  <si>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</si>
  <si>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</si>
  <si>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</si>
  <si>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</si>
  <si>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</si>
  <si>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</si>
  <si>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</si>
  <si>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</si>
  <si>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</si>
  <si>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</si>
  <si>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</si>
  <si>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</si>
  <si>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</si>
  <si>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</si>
  <si>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</si>
  <si>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</si>
  <si>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</si>
  <si>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</si>
  <si>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</si>
  <si>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</si>
  <si>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</si>
  <si>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</si>
  <si>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</si>
  <si>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</si>
  <si>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</si>
  <si>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</si>
  <si>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</si>
  <si>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</si>
  <si>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</si>
  <si>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</si>
  <si>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</si>
  <si>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</si>
  <si>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</si>
  <si>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</si>
  <si>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</si>
  <si>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ipmiseld.service || $Error :</t>
  </si>
  <si>
    <t>systemctl enable ledmon.service || $Error :</t>
  </si>
  <si>
    <t>systemctl enable pcsd.service || $Error :</t>
  </si>
  <si>
    <t>systemctl enable psacct.service || $Error :</t>
  </si>
  <si>
    <t>※ 出来上がった rpms.tgz を保存</t>
    <rPh sb="2" eb="5">
      <t>デキア</t>
    </rPh>
    <rPh sb="19" eb="21">
      <t>ホゾン</t>
    </rPh>
    <phoneticPr fontId="7"/>
  </si>
  <si>
    <t>\cp -a /etc{,~} || $Error :</t>
    <phoneticPr fontId="7"/>
  </si>
  <si>
    <t>\cp -a /usr/lib/dracut/dracut.conf.d/02-rescue.conf{,~} || $Error :</t>
    <phoneticPr fontId="7"/>
  </si>
  <si>
    <t>\cp rpms/{apache-*.tar.gz,PG-REX12-*.zip} /root/ || $Error :</t>
    <phoneticPr fontId="7"/>
  </si>
  <si>
    <t>\cp -a /etc/i_env /backup/conf/skel/ || $Error :</t>
    <phoneticPr fontId="7"/>
  </si>
  <si>
    <t>\cp /apl/tomcat/log4j/log4j-api-$log4jver.jar /apl/tomcat/log4j/lib/ || $Error :</t>
    <phoneticPr fontId="7"/>
  </si>
  <si>
    <t>\cp /apl/tomcat/log4j/log4j-core-$log4jver.jar /apl/tomcat/log4j/lib/ || $Error :</t>
    <phoneticPr fontId="7"/>
  </si>
  <si>
    <t>\cp /apl/tomcat/log4j/log4j-appserver-$log4jver.jar /apl/tomcat/log4j/lib/ || $Error :</t>
    <phoneticPr fontId="7"/>
  </si>
  <si>
    <t>\cp -a /etc{~,}/aide.conf || $Error :</t>
    <phoneticPr fontId="7"/>
  </si>
  <si>
    <t>cp -a /etc/firewalld/zones/public.xml{,.old}</t>
    <phoneticPr fontId="7"/>
  </si>
  <si>
    <t xml:space="preserve">  cp -a /var/log/aide/aide.log $log</t>
    <phoneticPr fontId="7"/>
  </si>
  <si>
    <t>\mv pg-rex12-3.0/*.rpm . || $Error :</t>
    <phoneticPr fontId="7"/>
  </si>
  <si>
    <t>\mv pg-rex12-3.0/PG-REX12-3.0_doc.zip . || $Error :</t>
    <phoneticPr fontId="7"/>
  </si>
  <si>
    <t>\mv -f rpms/*.rpm /backup/conf/common/yum/ || $Error :</t>
    <phoneticPr fontId="7"/>
  </si>
  <si>
    <t>\rm -rf rpms/ rpms.tgz || $Error :</t>
    <phoneticPr fontId="7"/>
  </si>
  <si>
    <t>\mv -f /root/.ssh/peer.pub /root/.ssh/authorized_keys || $Error :</t>
    <phoneticPr fontId="7"/>
  </si>
  <si>
    <t>\mv -f /root/.ssh/dracut.pub /root/.ssh/dracut_authorized_keys || $Error :</t>
    <phoneticPr fontId="7"/>
  </si>
  <si>
    <t>\rm -rf /var/lib/sss /var/log/sssd /etc/authselect/ /etc/nvme/ /etc/polkit-1/ /etc/tuned/ /var/log/tuned/ /etc/systemd/system/default.target.wants/nvmefc-boot-connections.service || $Error :</t>
    <phoneticPr fontId="7"/>
  </si>
  <si>
    <t>\rm -f /boot/*-0-rescue-* || $Error :</t>
    <phoneticPr fontId="7"/>
  </si>
  <si>
    <t>\rm -f /boot/loader/entries/*-0-rescue.conf || $Error :</t>
    <phoneticPr fontId="7"/>
  </si>
  <si>
    <t>sudo /usr/local/bin/i_onlinebackup.bash -f || $Error :</t>
  </si>
  <si>
    <t>sudo /usr/local/bin/i_onlinebackup.bash -f || $Error :</t>
    <phoneticPr fontId="7"/>
  </si>
  <si>
    <t># 1号機インストール開始</t>
    <rPh sb="3" eb="5">
      <t>ゴウキ</t>
    </rPh>
    <rPh sb="11" eb="13">
      <t>カイシ</t>
    </rPh>
    <phoneticPr fontId="7"/>
  </si>
  <si>
    <t># luksパスフレーズ保存</t>
    <rPh sb="12" eb="14">
      <t>ホゾン</t>
    </rPh>
    <phoneticPr fontId="7"/>
  </si>
  <si>
    <t># chroot環境で作業</t>
    <rPh sb="8" eb="10">
      <t>カンキョウ</t>
    </rPh>
    <rPh sb="11" eb="13">
      <t>サギョウ</t>
    </rPh>
    <phoneticPr fontId="7"/>
  </si>
  <si>
    <t># chroot環境からの脱出</t>
    <rPh sb="8" eb="10">
      <t>カンキョウ</t>
    </rPh>
    <rPh sb="13" eb="15">
      <t>ダッシュツ</t>
    </rPh>
    <phoneticPr fontId="7"/>
  </si>
  <si>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7"/>
  </si>
  <si>
    <t>cd || $Error :</t>
    <phoneticPr fontId="7"/>
  </si>
  <si>
    <t>print_error_message_and_sleep()</t>
    <phoneticPr fontId="7"/>
  </si>
  <si>
    <t>sed -i -e 's% luks.name=% resume=/dev/mapper/vg0-swap luks.name=%' /etc/default/grub || $Error :</t>
    <phoneticPr fontId="7"/>
  </si>
  <si>
    <t>sed -i -e 's% nodmraid % rd.lvm.lv=vg0/swap nodmraid %' /etc/default/grub || $Error :</t>
    <phoneticPr fontId="7"/>
  </si>
  <si>
    <t>mkswap -L swap -U 00000000-0001-0002-0002-000000000000 /dev/vg0/swap || $Error :</t>
    <phoneticPr fontId="7"/>
  </si>
  <si>
    <t>cat &lt;&lt; 'EOF' | tee /usr/lib/dracut/modules.d/46sshd/i_tty_passphrase.bash || $Error :</t>
    <phoneticPr fontId="7"/>
  </si>
  <si>
    <t>chmod 755 /usr/lib/dracut/modules.d/46sshd/i_set_maintenance_mode.bash || $Error :</t>
    <phoneticPr fontId="7"/>
  </si>
  <si>
    <t>cat &lt;&lt; 'EOF' | tee /usr/lib/dracut/modules.d/46sshd/i_set_maintenance_mode.bash || $Error :</t>
    <phoneticPr fontId="7"/>
  </si>
  <si>
    <t xml:space="preserve">    inst_simple "${moddir}/i_set_maintenance_mode.bash" /root/i_set_maintenance_mode.bash</t>
    <phoneticPr fontId="7"/>
  </si>
  <si>
    <t>touch /root/MaintenanceWorkInProgress</t>
    <phoneticPr fontId="7"/>
  </si>
  <si>
    <t>mkdir /backup/conf/devA/ || $Error :</t>
    <phoneticPr fontId="7"/>
  </si>
  <si>
    <t># adminユーザにスイッチする。</t>
    <phoneticPr fontId="7"/>
  </si>
  <si>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</si>
  <si>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</si>
  <si>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</si>
  <si>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</si>
  <si>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</si>
  <si>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</si>
  <si>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</si>
  <si>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</si>
  <si>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</si>
  <si>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</si>
  <si>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</si>
  <si>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</si>
  <si>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</si>
  <si>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</si>
  <si>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</si>
  <si>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</si>
  <si>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</si>
  <si>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</si>
  <si>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</si>
  <si>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</si>
  <si>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</si>
  <si>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</si>
  <si>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</si>
  <si>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</si>
  <si>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7"/>
  </si>
  <si>
    <t>if [ "$i_CONSOLE_MFA" = "on" ]; then</t>
    <phoneticPr fontId="7"/>
  </si>
  <si>
    <t xml:space="preserve">  ln -sf login_ga_on /etc/pam.d/login</t>
    <phoneticPr fontId="7"/>
  </si>
  <si>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</si>
  <si>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</si>
  <si>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</si>
  <si>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</si>
  <si>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</si>
  <si>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7"/>
  </si>
  <si>
    <t>※ 「Install Oracle Linux 8.3.0」を選択</t>
  </si>
  <si>
    <t>※ 60秒以内に操作</t>
  </si>
  <si>
    <t>「quiet」削除</t>
  </si>
  <si>
    <t># Teraterm等からssh接続する</t>
  </si>
  <si>
    <t># root / (passwordなし)</t>
  </si>
  <si>
    <t># ディスク情報確認</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</si>
  <si>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</si>
  <si>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</si>
  <si>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</si>
  <si>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</si>
  <si>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</si>
  <si>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</si>
  <si>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7"/>
  </si>
  <si>
    <t># 1号機と同じパスフレーズとする。</t>
    <rPh sb="3" eb="5">
      <t>ゴウキ</t>
    </rPh>
    <rPh sb="6" eb="7">
      <t>オナ</t>
    </rPh>
    <phoneticPr fontId="7"/>
  </si>
  <si>
    <t>lvm vgchange -a y vg0 || $Error :</t>
    <phoneticPr fontId="7"/>
  </si>
  <si>
    <t># / パーティションのフォーマット</t>
    <phoneticPr fontId="7"/>
  </si>
  <si>
    <t>lvm vgcfgrestore -f vg0.cfg vg0 || $Error :</t>
    <phoneticPr fontId="7"/>
  </si>
  <si>
    <t>lvm vgcfgrestore -f vg0.cfg vg0 || $Error :</t>
    <phoneticPr fontId="7"/>
  </si>
  <si>
    <t>udevadm settle || $Error :</t>
    <phoneticPr fontId="7"/>
  </si>
  <si>
    <t>udevadm settle || $Error :</t>
    <phoneticPr fontId="7"/>
  </si>
  <si>
    <t>mkfs.xfs -f /dev/vg0/root || $Error :</t>
    <phoneticPr fontId="7"/>
  </si>
  <si>
    <t># マウント</t>
    <phoneticPr fontId="7"/>
  </si>
  <si>
    <t># バックアップのリストア</t>
    <phoneticPr fontId="7"/>
  </si>
  <si>
    <t># 2号機用の設定に変更</t>
    <rPh sb="3" eb="5">
      <t>ゴウキ</t>
    </rPh>
    <rPh sb="5" eb="6">
      <t>ヨウ</t>
    </rPh>
    <rPh sb="7" eb="9">
      <t>セッテイ</t>
    </rPh>
    <rPh sb="10" eb="12">
      <t>ヘンコウ</t>
    </rPh>
    <phoneticPr fontId="7"/>
  </si>
  <si>
    <t>/root/i_set_network.bash</t>
    <phoneticPr fontId="7"/>
  </si>
  <si>
    <t># chroot環境を脱出</t>
    <rPh sb="8" eb="10">
      <t>カンキョウ</t>
    </rPh>
    <rPh sb="11" eb="13">
      <t>ダッシュツ</t>
    </rPh>
    <phoneticPr fontId="7"/>
  </si>
  <si>
    <t>exit</t>
    <phoneticPr fontId="7"/>
  </si>
  <si>
    <t># アンマウント</t>
    <phoneticPr fontId="7"/>
  </si>
  <si>
    <t>mount /dev/vg0/root /mnt/sysimage/ || $Error :</t>
    <phoneticPr fontId="7"/>
  </si>
  <si>
    <t>mkdir /mnt/sysimage/{boot,backup,dev,proc,sys,run} || $Error :</t>
    <phoneticPr fontId="7"/>
  </si>
  <si>
    <t>mount /dev/disk/by-partuuid/00000001-01 /mnt/sysimage/boot/ || $Error :</t>
    <phoneticPr fontId="7"/>
  </si>
  <si>
    <t>mount /dev/mapper/luks-backup /mnt/sysimage/backup/ || $Error :</t>
    <phoneticPr fontId="7"/>
  </si>
  <si>
    <t>mount --bind /dev /mnt/sysimage/dev || $Error :</t>
    <phoneticPr fontId="7"/>
  </si>
  <si>
    <t>mount -t proc /proc /mnt/sysimage/proc || $Error :</t>
    <phoneticPr fontId="7"/>
  </si>
  <si>
    <t>mount -t sysfs /sys /mnt/sysimage/sys || $Error :</t>
    <phoneticPr fontId="7"/>
  </si>
  <si>
    <t>mount -t tmpfs tmpfs /mnt/sysimage/run || $Error :</t>
    <phoneticPr fontId="7"/>
  </si>
  <si>
    <t>mkdir /mnt/sysimage/backup/mntiso/ || $Error :</t>
    <phoneticPr fontId="7"/>
  </si>
  <si>
    <t>sed -i -e 's/^export i_CLUSTER_INDEX=.*$/export i_CLUSTER_INDEX=2/' /etc/i_env || $Error :</t>
    <phoneticPr fontId="7"/>
  </si>
  <si>
    <t>umount /mnt/sysimage/run || $Error :</t>
    <phoneticPr fontId="7"/>
  </si>
  <si>
    <t>umount /mnt/sysimage/sys || $Error :</t>
    <phoneticPr fontId="7"/>
  </si>
  <si>
    <t>umount /mnt/sysimage/proc || $Error :</t>
    <phoneticPr fontId="7"/>
  </si>
  <si>
    <t>umount /mnt/sysimage/dev || $Error :</t>
    <phoneticPr fontId="7"/>
  </si>
  <si>
    <t>umount /mnt/sysimage/backup || $Error :</t>
    <phoneticPr fontId="7"/>
  </si>
  <si>
    <t>umount /mnt/sysimage/boot || $Error :</t>
    <phoneticPr fontId="7"/>
  </si>
  <si>
    <t>umount /mnt/sysimage/ || $Error :</t>
    <phoneticPr fontId="7"/>
  </si>
  <si>
    <t>cryptsetup luksClose luks-root || $Error :</t>
    <phoneticPr fontId="7"/>
  </si>
  <si>
    <t>cryptsetup luksClose luks-backup || $Error :</t>
    <phoneticPr fontId="7"/>
  </si>
  <si>
    <t># TypeB 1号機インストール開始</t>
    <rPh sb="9" eb="11">
      <t>ゴウキ</t>
    </rPh>
    <rPh sb="17" eb="19">
      <t>カイシ</t>
    </rPh>
    <phoneticPr fontId="7"/>
  </si>
  <si>
    <t>[Type A 用パラメータ]</t>
    <rPh sb="8" eb="9">
      <t>ヨウ</t>
    </rPh>
    <phoneticPr fontId="7"/>
  </si>
  <si>
    <t>A</t>
    <phoneticPr fontId="5"/>
  </si>
  <si>
    <t># TypeB 1号機用の設定に変更</t>
    <rPh sb="9" eb="11">
      <t>ゴウキ</t>
    </rPh>
    <rPh sb="11" eb="12">
      <t>ヨウ</t>
    </rPh>
    <rPh sb="13" eb="15">
      <t>セッテイ</t>
    </rPh>
    <rPh sb="16" eb="18">
      <t>ヘンコウ</t>
    </rPh>
    <phoneticPr fontId="7"/>
  </si>
  <si>
    <t>sed -i -e 's/^export i_CLUSTER_INDEX=.*$/export i_CLUSTER_INDEX=1/' /etc/i_env || $Error :</t>
    <phoneticPr fontId="7"/>
  </si>
  <si>
    <t>\mv -f /root/.pp /mnt/sysimage/root/ || $Error :</t>
    <phoneticPr fontId="5"/>
  </si>
  <si>
    <t># TypeA 2号機での作業</t>
    <rPh sb="9" eb="11">
      <t>ゴウキ</t>
    </rPh>
    <rPh sb="13" eb="15">
      <t>サギョウ</t>
    </rPh>
    <phoneticPr fontId="5"/>
  </si>
  <si>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7"/>
  </si>
  <si>
    <t>local stratum $((i_CLUSTER_INDEX*2+10))</t>
    <phoneticPr fontId="7"/>
  </si>
  <si>
    <t>\mv -f .pp /mnt/sysroot/root/ || $Error :</t>
    <phoneticPr fontId="7"/>
  </si>
  <si>
    <t>cat &lt;&lt; 'EOF' | tee /etc/security/pwquality.conf.d/pwquality.conf || $Error :</t>
    <phoneticPr fontId="7"/>
  </si>
  <si>
    <t>\cp -a /home/admin/.google_authenticator /root/.ssh/admin.conf || $Error :</t>
    <phoneticPr fontId="7"/>
  </si>
  <si>
    <t>echo -1 | sudo -u admin google-authenticator --time-based --force --disallow-reuse --emergency-codes=0 --window-size=3 --step-size=30 --rate-limit=3 --rate-time=30 --label=google --issuer=google | grep https | tee /root/.ssh/admin.otp || $Error :</t>
    <phoneticPr fontId="7"/>
  </si>
  <si>
    <t># ※ テスト環境用memo</t>
    <phoneticPr fontId="7"/>
  </si>
  <si>
    <t>i</t>
    <phoneticPr fontId="7"/>
  </si>
  <si>
    <t># postgresパスワード生成（何度か実行して、最後に実行したものを選ぶ）</t>
    <rPh sb="30" eb="32">
      <t>サイゴ</t>
    </rPh>
    <rPh sb="33" eb="35">
      <t>ジッコウエラ</t>
    </rPh>
    <phoneticPr fontId="7"/>
  </si>
  <si>
    <t>&lt; /dev/urandom tr -dc '?!#$%;,./&lt;&gt;A-Z-a-z-0-9' | head -c${1:-16} | tee /root/.ssh/postgres.pw;echo</t>
    <phoneticPr fontId="7"/>
  </si>
  <si>
    <t>sudo cat /root/.ssh/postgres.pw | sudo passwd --stdin postgres || $Error :</t>
    <phoneticPr fontId="7"/>
  </si>
  <si>
    <t>+:infra003:ALL</t>
    <phoneticPr fontId="7"/>
  </si>
  <si>
    <t>\cp -a /etc/ssh/sshd_config{,_ga_on} || $Error :</t>
    <phoneticPr fontId="7"/>
  </si>
  <si>
    <t>ln -sf sshd_config_ga_on /etc/ssh/sshd_config || $Error :</t>
    <phoneticPr fontId="7"/>
  </si>
  <si>
    <t>\cp -a /etc/ssh/sshd_config_ga_{on,off} || $Error :</t>
    <phoneticPr fontId="7"/>
  </si>
  <si>
    <t>sed -i -e 's/^ChallengeResponseAuthentication .*$/ChallengeResponseAuthentication no/' /etc/ssh/sshd_config_ga_off || $Error :</t>
    <phoneticPr fontId="7"/>
  </si>
  <si>
    <t>sed -i -e 's/^AuthenticationMethods .*$/AuthenticationMethods publickey/' /etc/ssh/sshd_config_ga_off || $Error :</t>
    <phoneticPr fontId="7"/>
  </si>
  <si>
    <t>echo "/dev/mapper/vg0-swap    none                    swap    defaults,x-systemd.device-timeout=0 0 0" | tee -a /etc/fstab || $Error :</t>
    <phoneticPr fontId="7"/>
  </si>
  <si>
    <t>sudo /root/i_set_network.bash || $Error :</t>
    <phoneticPr fontId="7"/>
  </si>
  <si>
    <t>sudo reboot</t>
    <phoneticPr fontId="7"/>
  </si>
  <si>
    <t>sudo sed -i -e "s/rd.neednet=1 ip=/rd.neednet=1 bond=bond0:$NIC_DEV:mode=active-backup:$i_BOND0_MTU ip=/" /etc/default/grub || $Error :</t>
    <phoneticPr fontId="7"/>
  </si>
  <si>
    <t>sudo grub2-mkconfig -o /boot/grub2/grub.cfg || $Error :</t>
    <phoneticPr fontId="7"/>
  </si>
  <si>
    <t>cat &lt;&lt; 'EOF' | tee /etc/a_env || $Error :</t>
    <phoneticPr fontId="7"/>
  </si>
  <si>
    <t>ssh-keygen -N '' -f /root/.ssh/peer -t rsa -b 4096 || $Error :</t>
    <phoneticPr fontId="7"/>
  </si>
  <si>
    <t># ※ デバッグ環境用</t>
    <phoneticPr fontId="7"/>
  </si>
  <si>
    <t>echo "* * * * * root /usr/bin/systemctl restart network &amp;&amp; /usr/bin/sed -i -e '/systemctl/d' /etc/crontab" | sudo tee -a /etc/crontab || $Error :</t>
    <phoneticPr fontId="7"/>
  </si>
  <si>
    <t>passwd root -l || $Error :</t>
    <phoneticPr fontId="7"/>
  </si>
  <si>
    <t>sed -i -e 's/^root:!![^:]*:/root:!!:/' /etc/shadow || $Error :</t>
    <phoneticPr fontId="7"/>
  </si>
  <si>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</si>
  <si>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</si>
  <si>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</si>
  <si>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</si>
  <si>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</si>
  <si>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</si>
  <si>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</si>
  <si>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7"/>
  </si>
  <si>
    <t>/root/i_set_network.bash || $Error :</t>
    <phoneticPr fontId="7"/>
  </si>
  <si>
    <t xml:space="preserve"> dracut-config-generic \</t>
    <phoneticPr fontId="7"/>
  </si>
  <si>
    <t>\rm -f /etc/machine-id || $Error :</t>
    <phoneticPr fontId="7"/>
  </si>
  <si>
    <t>\rm -f /etc/ssh/ssh_host_* || $Error :</t>
    <phoneticPr fontId="7"/>
  </si>
  <si>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7"/>
  </si>
  <si>
    <t>/usr/local/bin/i_set_maintenance_mode.bash || $Error :</t>
    <phoneticPr fontId="7"/>
  </si>
  <si>
    <t>/usr/local/bin/i_set_no_send_luks_pp_mode.bash || $Error :</t>
    <phoneticPr fontId="7"/>
  </si>
  <si>
    <t>if [ "$1" = "-c" ]; then</t>
  </si>
  <si>
    <t xml:space="preserve">  rm -f /backup/self/onlinebackup/$i_ENV-last</t>
  </si>
  <si>
    <t>now=${i_ENV}_$(date "+%Y%m%d_%H%M")</t>
  </si>
  <si>
    <t>[ -r /backup/self/onlinebackup/$i_ENV-last ] || now=$now-full</t>
  </si>
  <si>
    <t xml:space="preserve">  $LOGGER "$FATAL_ERROR 2: $err  Implement first aid: sudo $SCRIPT_PATH/$SCRIPT_ID -i"</t>
  </si>
  <si>
    <t xml:space="preserve">  $LOGGER "$FATAL_ERROR 4: $err  Implement first aid: sudo $SCRIPT_PATH/$SCRIPT_ID -i"</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</si>
  <si>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</si>
  <si>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</si>
  <si>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</si>
  <si>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</si>
  <si>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</si>
  <si>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</si>
  <si>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</si>
  <si>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</si>
  <si>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</si>
  <si>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</si>
  <si>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$LOGGER "$FATAL_ERROR 22: $err  Implement first aid: sudo $SCRIPT_PATH/$SCRIPT_ID -i"</t>
  </si>
  <si>
    <t xml:space="preserve">    $LOGGER "$FATAL_ERROR 24: $err  Implement first aid: sudo $SCRIPT_PATH/$SCRIPT_ID -i"</t>
  </si>
  <si>
    <t xml:space="preserve">    $LOGGER "$FATAL_ERROR 26: $err  Implement first aid: sudo $SCRIPT_PATH/$SCRIPT_ID -i"</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</si>
  <si>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</si>
  <si>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</si>
  <si>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</si>
  <si>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</si>
  <si>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7"/>
  </si>
  <si>
    <t xml:space="preserve">  $LOGGER "$FATAL_ERROR 34: $err  Implement first aid: sudo $SCRIPT_PATH/$SCRIPT_ID -i"</t>
    <phoneticPr fontId="7"/>
  </si>
  <si>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</si>
  <si>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</si>
  <si>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</si>
  <si>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</si>
  <si>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</si>
  <si>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</si>
  <si>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</si>
  <si>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</si>
  <si>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chmod 755 /usr/local/bin/i_audit_log_rotate.bash || $Error :</t>
  </si>
  <si>
    <t xml:space="preserve">        /usr/bin/chmod 600 /var/log/secure &gt;/dev/null 2&gt;&amp;1 || true</t>
    <phoneticPr fontId="7"/>
  </si>
  <si>
    <t>#/var/log/boot.log</t>
    <phoneticPr fontId="7"/>
  </si>
  <si>
    <t>#{</t>
    <phoneticPr fontId="7"/>
  </si>
  <si>
    <t>#    copytruncate</t>
    <phoneticPr fontId="7"/>
  </si>
  <si>
    <t>#}</t>
    <phoneticPr fontId="7"/>
  </si>
  <si>
    <t>/var/log/boot.log</t>
    <phoneticPr fontId="7"/>
  </si>
  <si>
    <t>/var/log/firewalld {</t>
    <phoneticPr fontId="7"/>
  </si>
  <si>
    <t>create 0664 root apl</t>
    <phoneticPr fontId="7"/>
  </si>
  <si>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</si>
  <si>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</si>
  <si>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</si>
  <si>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</si>
  <si>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</si>
  <si>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</si>
  <si>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</si>
  <si>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apache:apl /var/log/httpd</t>
  </si>
  <si>
    <t>chown -R pcp:pcp /var/log/pcp</t>
  </si>
  <si>
    <t>touch /var/log/{btmp,wtmp,lastlog,secure,dnf.librepo.log,dnf.log,dnf.rpm.log,hawkey.log,firewalld} /var/log/httpd/{access_log,error_log} /var/account/pacct</t>
  </si>
  <si>
    <t>chgrp utmp /var/log/{btmp,wtmp,lastlog}</t>
  </si>
  <si>
    <t>chgrp apl /var/log/httpd/{access_log,error_log}</t>
  </si>
  <si>
    <t>chmod 0660 /var/log/btmp</t>
  </si>
  <si>
    <t>chmod 0664 /var/log/{wtmp,lastlog} /var/log/httpd/{access_log,error_log}</t>
  </si>
  <si>
    <t>rm -rf /var/tmp /tmp</t>
  </si>
  <si>
    <t>mkdir /var/tmp /tmp</t>
  </si>
  <si>
    <t>chmod 1777 /var/tmp /tmp</t>
  </si>
  <si>
    <t>chmod 755 /root/i_init_log_dir.bash || $Error :</t>
  </si>
  <si>
    <t>chmod 0600 /var/log/{secure,dnf.librepo.log,dnf.log,dnf.rpm.log,hawkey.log,firewalld} /var/account/pacct</t>
  </si>
  <si>
    <t>chmod -R 700 /var/log/{aide,audit,pcsd,private,samba}</t>
  </si>
  <si>
    <t>chmod -R 775 /var/log/{httpd,pacemaker,pcp,tomcat}</t>
  </si>
  <si>
    <t>#ログディレクトリ初期化</t>
    <rPh sb="9" eb="12">
      <t>ショキカ</t>
    </rPh>
    <phoneticPr fontId="7"/>
  </si>
  <si>
    <t># infraNNNユーザの認証情報確認</t>
    <rPh sb="14" eb="16">
      <t>ニンショウ</t>
    </rPh>
    <rPh sb="16" eb="18">
      <t>ジョウホウ</t>
    </rPh>
    <rPh sb="18" eb="20">
      <t>カクニン</t>
    </rPh>
    <phoneticPr fontId="7"/>
  </si>
  <si>
    <t>#dbclusterディレクトリ初期化</t>
    <rPh sb="16" eb="19">
      <t>ショキカ</t>
    </rPh>
    <phoneticPr fontId="7"/>
  </si>
  <si>
    <t>cat &lt;&lt; 'EOF' | tee /root/i_init_dbcluster_dir.bash || $Error :</t>
  </si>
  <si>
    <t># パスフレーズ自動送信停止</t>
    <rPh sb="8" eb="10">
      <t>ジドウ</t>
    </rPh>
    <rPh sb="10" eb="12">
      <t>ソウシン</t>
    </rPh>
    <rPh sb="12" eb="14">
      <t>テイシ</t>
    </rPh>
    <phoneticPr fontId="7"/>
  </si>
  <si>
    <t>sudo /usr/local/bin/i_set_no_send_luks_pp_mode.bash || $Error :</t>
  </si>
  <si>
    <t># 1号機の再起動</t>
    <rPh sb="3" eb="5">
      <t>ゴウキ</t>
    </rPh>
    <rPh sb="6" eb="9">
      <t>サイキドウ</t>
    </rPh>
    <phoneticPr fontId="7"/>
  </si>
  <si>
    <t>sudo reboot</t>
    <phoneticPr fontId="5"/>
  </si>
  <si>
    <t>⇒</t>
    <phoneticPr fontId="5"/>
  </si>
  <si>
    <t xml:space="preserve">    inst_binary /usr/bin/rsync</t>
    <phoneticPr fontId="7"/>
  </si>
  <si>
    <t>b</t>
    <phoneticPr fontId="5"/>
  </si>
  <si>
    <t># dbcluster起動</t>
    <rPh sb="11" eb="13">
      <t>キドウ</t>
    </rPh>
    <phoneticPr fontId="7"/>
  </si>
  <si>
    <t>[Type B 用パラメータ]</t>
    <rPh sb="8" eb="9">
      <t>ヨウ</t>
    </rPh>
    <phoneticPr fontId="7"/>
  </si>
  <si>
    <t>devB</t>
    <phoneticPr fontId="7"/>
  </si>
  <si>
    <t>B</t>
    <phoneticPr fontId="7"/>
  </si>
  <si>
    <t>192.0.2.101</t>
    <phoneticPr fontId="7"/>
  </si>
  <si>
    <t>192.0.2.102</t>
    <phoneticPr fontId="7"/>
  </si>
  <si>
    <t>$i_DGW_FOR_DRACUT</t>
    <phoneticPr fontId="7"/>
  </si>
  <si>
    <t xml:space="preserve">    inst_simple /etc/crypttab /etc/crypttab</t>
    <phoneticPr fontId="7"/>
  </si>
  <si>
    <t xml:space="preserve">    * ) systemctl status $i -l --no-pager || $Error : ;;</t>
    <phoneticPr fontId="7"/>
  </si>
  <si>
    <t xml:space="preserve">            hypervfcopyd.service ) if sudo dmidecode -s system-product-name | egrep -q 'Virtual|KVM|Xen'; then systemctl status $i -l --no-pager; else systemctl status $i -l --no-pager || $Error :; fi;;</t>
    <phoneticPr fontId="7"/>
  </si>
  <si>
    <t xml:space="preserve">            ipmi.service )         if sudo dmidecode -s system-product-name | egrep -q 'Virtual|KVM|Xen'; then systemctl status $i -l --no-pager; else systemctl status $i -l --no-pager || $Error :; fi;;</t>
    <phoneticPr fontId="7"/>
  </si>
  <si>
    <t xml:space="preserve">            ipmievd.service )      if sudo dmidecode -s system-product-name | egrep -q 'Virtual|KVM|Xen'; then systemctl status $i -l --no-pager; else systemctl status $i -l --no-pager || $Error :; fi;;</t>
    <phoneticPr fontId="7"/>
  </si>
  <si>
    <t xml:space="preserve">            ipmiseld.service )     if sudo dmidecode -s system-product-name | egrep -q 'Virtual|KVM|Xen'; then systemctl status $i -l --no-pager; else systemctl status $i -l --no-pager || $Error :; fi;;</t>
    <phoneticPr fontId="7"/>
  </si>
  <si>
    <t>\rm -f /etc/ssh/dracut_* || $Error :</t>
    <phoneticPr fontId="7"/>
  </si>
  <si>
    <t>mkdir /mnt/sysimage/backup/iso/ || $Error :</t>
    <phoneticPr fontId="7"/>
  </si>
  <si>
    <t>dbus-uuidgen --ensure=/etc/machine-id</t>
  </si>
  <si>
    <t>sed -i -e 's/^# PCMK_fail_fast=no/PCMK_fail_fast=yes/' /etc/sysconfig/pacemaker || $Error :</t>
  </si>
  <si>
    <t>sed -i -e 's/^# PCMK_logfile=.*$/PCMK_logfile=none/' /etc/sysconfig/pacemaker || $Error :</t>
  </si>
  <si>
    <t>sed -i -e 's/^# PCMK_logfacility=.*$/PCMK_logfacility=local1/' /etc/sysconfig/pacemaker || $Error :</t>
  </si>
  <si>
    <t>sed -i -e 's/^# PCMK_logpriority=.*$/PCMK_logpriority=notice/' /etc/sysconfig/pacemaker || $Error :</t>
  </si>
  <si>
    <t>sed -e 's/^#Restart=on-failure/Restart=on-failure/' -e 's/^#RestartSec=70/RestartSec=70/' /usr/lib/systemd/system/corosync.service | tee /etc/systemd/system/corosync.service || $Error :</t>
  </si>
  <si>
    <t>cat &lt;&lt; 'EOF' | sudo tee /root/.ssh/config</t>
  </si>
  <si>
    <t>Host *</t>
  </si>
  <si>
    <t xml:space="preserve">  IdentityFile ~/.ssh/peer</t>
  </si>
  <si>
    <t xml:space="preserve">  StrictHostKeyChecking no</t>
  </si>
  <si>
    <t xml:space="preserve">  &lt;service name="high-availability"/&gt;</t>
    <phoneticPr fontId="7"/>
  </si>
  <si>
    <t>D_LAN_IPAddress = $i_NODE1_BOND0_IP, $i_NODE2_BOND0_IP</t>
  </si>
  <si>
    <t>IC_LAN_IPAddress = ($i_NODE1_BOND0_IP, $i_NODE2_BOND0_IP) , ($i_NODE1_BOND1_IP, $i_NODE2_BOND1_IP)</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</si>
  <si>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</si>
  <si>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</si>
  <si>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</si>
  <si>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</si>
  <si>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</si>
  <si>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</si>
  <si>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</si>
  <si>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</si>
  <si>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</si>
  <si>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</si>
  <si>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</si>
  <si>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</si>
  <si>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</si>
  <si>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STONITH_ResourceID = fence1 , fence2</t>
  </si>
  <si>
    <t>cat &lt;&lt; EOF | tee /etc/pg-rex_tools.conf</t>
    <phoneticPr fontId="7"/>
  </si>
  <si>
    <t>[ "$i_DGW_DEV" = "bond0" ] &amp;&amp; sed -i -e "s/^D_LAN_IPAddress = .*$/D_LAN_IPAddress = $i_NODE1_BOND1_IP, $i_NODE2_BOND1_IP/" /etc/pg-rex_tools.conf</t>
  </si>
  <si>
    <t>&lt;cib crm_feature_set="3.4.1" validate-with="pacemaker-3.4" epoch="17" num_updates="0" admin_epoch="0"&gt;</t>
  </si>
  <si>
    <t xml:space="preserve">  &lt;configuration&gt;</t>
  </si>
  <si>
    <t xml:space="preserve">    &lt;crm_config&gt;</t>
  </si>
  <si>
    <t xml:space="preserve">      &lt;cluster_property_set id="cib-bootstrap-options"&gt;</t>
  </si>
  <si>
    <t xml:space="preserve">      &lt;/cluster_property_set&gt;</t>
  </si>
  <si>
    <t xml:space="preserve">    &lt;/crm_config&gt;</t>
  </si>
  <si>
    <t xml:space="preserve">    &lt;nodes/&gt;</t>
  </si>
  <si>
    <t xml:space="preserve">    &lt;resources&gt;</t>
  </si>
  <si>
    <t xml:space="preserve">      &lt;group id="primary-group"&gt;</t>
  </si>
  <si>
    <t xml:space="preserve">        &lt;primitive class="ocf" id="ipaddr-primary" provider="heartbeat" type="IPaddr2"&gt;</t>
  </si>
  <si>
    <t xml:space="preserve">          &lt;instance_attributes id="ipaddr-primary-instance_attributes"&gt;</t>
  </si>
  <si>
    <t xml:space="preserve">            &lt;nvpair id="ipaddr-primary-instance_attributes-ip" name="ip" value="$i_SV"/&gt;</t>
  </si>
  <si>
    <t xml:space="preserve">            &lt;nvpair id="ipaddr-primary-instance_attributes-nic" name="nic" value="$i_DGW_DEV"/&gt;</t>
  </si>
  <si>
    <t xml:space="preserve">          &lt;/instance_attributes&gt;</t>
  </si>
  <si>
    <t xml:space="preserve">          &lt;operations&gt;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</si>
  <si>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</si>
  <si>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</si>
  <si>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</si>
  <si>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 xml:space="preserve">          &lt;/operations&gt;</t>
  </si>
  <si>
    <t xml:space="preserve">        &lt;/primitive&gt;</t>
  </si>
  <si>
    <t xml:space="preserve">        &lt;primitive class="ocf" id="ipaddr-replication" provider="heartbeat" type="IPaddr2"&gt;</t>
  </si>
  <si>
    <t xml:space="preserve">          &lt;instance_attributes id="ipaddr-replication-instance_attributes"&gt;</t>
  </si>
  <si>
    <t xml:space="preserve">            &lt;nvpair id="ipaddr-replication-instance_attributes-ip" name="ip" value="$i_DB"/&gt;</t>
  </si>
  <si>
    <t xml:space="preserve">            &lt;nvpair id="ipaddr-replication-instance_attributes-nic" name="nic" value="$([ "$i_DGW_DEV" = "bond0" ] &amp;&amp; echo bond1 || echo bond0)"/&gt;</t>
  </si>
  <si>
    <t xml:space="preserve">            &lt;op id="ipaddr-replication-monitor-interval-10s" interval="10s" name="monitor" on-fail="restart" timeout="60s"/&gt;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</si>
  <si>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</si>
  <si>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</si>
  <si>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</si>
  <si>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</si>
  <si>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value="$i_DB"/&gt;</t>
  </si>
  <si>
    <t xml:space="preserve">            &lt;nvpair id="pgsql-instance_attributes-node_list" name="node_list" value="$i_NODE1_NAME $i_NODE2_NAME"/&gt;</t>
  </si>
  <si>
    <t xml:space="preserve">            &lt;nvpair id="pgsql-instance_attributes-pgctl" name="pgctl" value="/usr/pgsql-12/bin/pg_ctl"/&gt;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</si>
  <si>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</si>
  <si>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</si>
  <si>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</si>
  <si>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</si>
  <si>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</si>
  <si>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value="/usr/pgsql-12/bin/psql"/&gt;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</si>
  <si>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</si>
  <si>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</si>
  <si>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</si>
  <si>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</si>
  <si>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</si>
  <si>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</si>
  <si>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</si>
  <si>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</si>
  <si>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</si>
  <si>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</si>
  <si>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</si>
  <si>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</si>
  <si>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</si>
  <si>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</si>
  <si>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</si>
  <si>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</si>
  <si>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</si>
  <si>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</si>
  <si>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</si>
  <si>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</si>
  <si>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&lt;/meta_attributes&gt;</t>
  </si>
  <si>
    <t xml:space="preserve">      &lt;/clone&gt;</t>
  </si>
  <si>
    <t xml:space="preserve">        &lt;instance_attributes id="fence1-instance_attributes"&gt;</t>
  </si>
  <si>
    <t xml:space="preserve">          &lt;nvpair id="fence1-instance_attributes-ip" name="ip" value="$i_NODE1_BMC_IP"/&gt;</t>
  </si>
  <si>
    <t xml:space="preserve">          &lt;nvpair id="fence1-instance_attributes-pcmk_host_list" name="pcmk_host_list" value="$i_NODE1_NAME"/&gt;</t>
  </si>
  <si>
    <t xml:space="preserve">          &lt;nvpair id="fence1-instance_attributes-username" name="username" value="stonith"/&gt;</t>
  </si>
  <si>
    <t xml:space="preserve">        &lt;/instance_attributes&gt;</t>
  </si>
  <si>
    <t xml:space="preserve">        &lt;operations&gt;</t>
  </si>
  <si>
    <t xml:space="preserve">          &lt;op id="fence1-monitor-interval-3600s" interval="3600s" name="monitor" on-fail="restart" timeout="60s"/&gt;</t>
  </si>
  <si>
    <t xml:space="preserve">          &lt;op id="fence1-start-interval-0s" interval="0s" name="start" on-fail="restart" timeout="60s"/&gt;</t>
  </si>
  <si>
    <t xml:space="preserve">          &lt;op id="fence1-stop-interval-0s" interval="0s" name="stop" on-fail="ignore" timeout="60s"/&gt;</t>
  </si>
  <si>
    <t xml:space="preserve">        &lt;/operations&gt;</t>
  </si>
  <si>
    <t xml:space="preserve">      &lt;/primitive&gt;</t>
  </si>
  <si>
    <t xml:space="preserve">        &lt;instance_attributes id="fence2-instance_attributes"&gt;</t>
  </si>
  <si>
    <t xml:space="preserve">          &lt;nvpair id="fence2-instance_attributes-ip" name="ip" value="$i_NODE2_BMC_IP"/&gt;</t>
  </si>
  <si>
    <t xml:space="preserve">          &lt;nvpair id="fence2-instance_attributes-pcmk_host_list" name="pcmk_host_list" value="$i_NODE2_NAME"/&gt;</t>
  </si>
  <si>
    <t xml:space="preserve">          &lt;nvpair id="fence2-instance_attributes-username" name="username" value="stonith"/&gt;</t>
  </si>
  <si>
    <t xml:space="preserve">          &lt;op id="fence2-monitor-interval-3600s" interval="3600s" name="monitor" on-fail="restart" timeout="60s"/&gt;</t>
  </si>
  <si>
    <t xml:space="preserve">          &lt;op id="fence2-start-interval-0s" interval="0s" name="start" on-fail="restart" timeout="60s"/&gt;</t>
  </si>
  <si>
    <t xml:space="preserve">          &lt;op id="fence2-stop-interval-0s" interval="0s" name="stop" on-fail="ignore" timeout="60s"/&gt;</t>
  </si>
  <si>
    <t xml:space="preserve">    &lt;/resources&gt;</t>
  </si>
  <si>
    <t xml:space="preserve">    &lt;constraints&gt;</t>
  </si>
  <si>
    <t xml:space="preserve">      &lt;rsc_location id="location-fence1-$i_NODE1_NAME--INFINITY" node="$i_NODE1_NAME" rsc="fence1" score="-INFINITY"/&gt;</t>
  </si>
  <si>
    <t xml:space="preserve">      &lt;rsc_location id="location-fence2-$i_NODE2_NAME--INFINITY" node="$i_NODE2_NAME" rsc="fence2"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</si>
  <si>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</si>
  <si>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</si>
  <si>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</si>
  <si>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</si>
  <si>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</si>
  <si>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</si>
  <si>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</si>
  <si>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</si>
  <si>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</si>
  <si>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</si>
  <si>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</si>
  <si>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</si>
  <si>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</si>
  <si>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for i in $(find /var/lib/corosync/ -type f) $(find /var/lib/pacemaker/ -type f) $(find /var/lib/pgsql/ -type f)</t>
  </si>
  <si>
    <t>rm -rf /var/lib/pgsql/</t>
  </si>
  <si>
    <t>mkdir /var/lib/pgsql/</t>
  </si>
  <si>
    <t>mkdir /var/lib/pgsql/pgarch/</t>
  </si>
  <si>
    <t>chmod -R 770 /var/lib/pgsql/</t>
  </si>
  <si>
    <t>cat &lt;&lt; 'EOF_' | tee /var/lib/pgsql/.bash_profile</t>
  </si>
  <si>
    <t>[ -f /etc/profile ] &amp;&amp; source /etc/profile</t>
  </si>
  <si>
    <t>export PGDATA=/var/lib/pgsql/data</t>
  </si>
  <si>
    <t>export PATH=/usr/pgsql-12/bin:$PATH</t>
  </si>
  <si>
    <t>chmod 660 /var/lib/pgsql/.bash_profile</t>
  </si>
  <si>
    <t>cat &lt;&lt; EOF_ | tee /var/lib/pgsql/.pgpass</t>
  </si>
  <si>
    <t>localhost:5432:*:postgres:$(cat /root/.ssh/postgres.pw)</t>
  </si>
  <si>
    <t>$i_NODE1_BOND0_IP:5432:replication:repuser:$(cat /root/.ssh/postgres.pw)</t>
  </si>
  <si>
    <t>$i_NODE1_BOND1_IP:5432:replication:repuser:$(cat /root/.ssh/postgres.pw)</t>
  </si>
  <si>
    <t>$i_NODE2_BOND0_IP:5432:replication:repuser:$(cat /root/.ssh/postgres.pw)</t>
  </si>
  <si>
    <t>$i_NODE2_BOND1_IP:5432:replication:repuser:$(cat /root/.ssh/postgres.pw)</t>
  </si>
  <si>
    <t>$i_BOND0_VIP:5432:replication:repuser:$(cat /root/.ssh/postgres.pw)</t>
  </si>
  <si>
    <t>$i_BOND1_VIP:5432:replication:repuser:$(cat /root/.ssh/postgres.pw)</t>
  </si>
  <si>
    <t>chmod 600 /var/lib/pgsql/.pgpass</t>
  </si>
  <si>
    <t>chown -R postgres:postgres /var/lib/pgsql</t>
  </si>
  <si>
    <t># cluster認証設定</t>
    <rPh sb="9" eb="11">
      <t>ニンショウ</t>
    </rPh>
    <rPh sb="11" eb="13">
      <t>セッテイ</t>
    </rPh>
    <phoneticPr fontId="7"/>
  </si>
  <si>
    <t>sudo pcs host auth $i_NODE1_NAME addr=$i_NODE1_BOND0_IP $i_NODE2_NAME addr=$i_NODE2_BOND0_IP -u hacluster -p "$(sudo cat /root/.ssh/hacluster.pw)" || $Error :</t>
  </si>
  <si>
    <t># DB初期化</t>
    <rPh sb="4" eb="6">
      <t>ショキ</t>
    </rPh>
    <rPh sb="6" eb="7">
      <t>カ</t>
    </rPh>
    <phoneticPr fontId="7"/>
  </si>
  <si>
    <t>sudo -u postgres /usr/pgsql-12/bin/initdb -D /var/lib/pgsql/data -X /var/lib/pgsql/pgwal --encoding=UTF-8 --no-locale --data-checksums || $Error :</t>
  </si>
  <si>
    <t>sudo cp -a /var/lib/pgsql/data/postgresql.conf{,~} || $Error :</t>
  </si>
  <si>
    <t>sudo sed -i -e "s@^#listen_addresses = 'localhost'@listen_addresses = '*'@" /var/lib/pgsql/data/postgresql.conf || $Error :</t>
  </si>
  <si>
    <t>sudo sed -i -e "s@^#wal_level = replica@wal_level = replica@" /var/lib/pgsql/data/postgresql.conf || $Error :</t>
  </si>
  <si>
    <t>sudo sed -i -e "s@^#max_wal_senders = 10@max_wal_senders = 10@" /var/lib/pgsql/data/postgresql.conf || $Error :</t>
  </si>
  <si>
    <t>sudo sed -i -e "s@^#wal_keep_segments = 0@wal_keep_segments = 32@" /var/lib/pgsql/data/postgresql.conf || $Error :</t>
  </si>
  <si>
    <t>sudo sed -i -e "s@^#hot_standby = on@hot_standby = on@" /var/lib/pgsql/data/postgresql.conf || $Error :</t>
  </si>
  <si>
    <t>sudo sed -i -e "s@^#max_standby_streaming_delay = 30s@#max_standby_streaming_delay = -1@" /var/lib/pgsql/data/postgresql.conf || $Error :</t>
  </si>
  <si>
    <t>sudo sed -i -e "s@^#max_standby_archive_delay = 30s@max_standby_archive_delay = -1@" /var/lib/pgsql/data/postgresql.conf || $Error :</t>
  </si>
  <si>
    <t>sudo sed -i -e "s@^#archive_mode = off@archive_mode = always@" /var/lib/pgsql/data/postgresql.conf || $Error :</t>
  </si>
  <si>
    <t>sudo sed -i -e "s@^#archive_command = ''@archive_command = '/bin/cp %p /var/lib/pgsql/pgarch/%f'@" /var/lib/pgsql/data/postgresql.conf || $Error :</t>
  </si>
  <si>
    <t>sudo sed -i -e "s@^#synchronous_commit = on@synchronous_commit = on@" /var/lib/pgsql/data/postgresql.conf || $Error :</t>
  </si>
  <si>
    <t>sudo sed -i -e "s@^#restart_after_crash = on@restart_after_crash = off@" /var/lib/pgsql/data/postgresql.conf || $Error :</t>
  </si>
  <si>
    <t>sudo sed -i -e "s@^#wal_sender_timeout = 60s@wal_sender_timeout = 20s@" /var/lib/pgsql/data/postgresql.conf || $Error :</t>
  </si>
  <si>
    <t>sudo sed -i -e "s@^#wal_receiver_timeout = 60s@#wal_receiver_timeout = 20s@" /var/lib/pgsql/data/postgresql.conf || $Error :</t>
  </si>
  <si>
    <t>sudo sed -i -e "s@^#hot_standby_feedback = off@hot_standby_feedback = on@" /var/lib/pgsql/data/postgresql.conf || $Error :</t>
  </si>
  <si>
    <t>sudo sed -i -e "s@^#max_replication_slots = 10@max_replication_slots = 10@" /var/lib/pgsql/data/postgresql.conf || $Error :</t>
  </si>
  <si>
    <t>sudo sed -i -e "s@^#password_encryption = md5@password_encryption = scram-sha-256@" /var/lib/pgsql/data/postgresql.conf || $Error :</t>
  </si>
  <si>
    <t>sudo -u postgres /usr/pgsql-12/bin/pg_ctl -D /var/lib/pgsql/data start || $Error :</t>
  </si>
  <si>
    <t>sudo -u postgres /usr/pgsql-12/bin/psql -c "CREATE ROLE repuser REPLICATION LOGIN PASSWORD '$(sudo -u postgres grep localhost /var/lib/pgsql/.pgpass | awk -F: '{print $5}')'" || $Error :</t>
  </si>
  <si>
    <t>sudo -u postgres /usr/pgsql-12/bin/pg_ctl -D /var/lib/pgsql/data stop || $Error :</t>
  </si>
  <si>
    <t>sudo cp -a /var/lib/pgsql/data/pg_hba.conf{,~} || $Error :</t>
  </si>
  <si>
    <t>host    replication     repuser         $i_NODE1_BOND0_IP/32        scram-sha-256</t>
  </si>
  <si>
    <t>host    replication     repuser         $i_NODE1_BOND1_IP/32        scram-sha-256</t>
  </si>
  <si>
    <t>host    replication     repuser         $i_NODE2_BOND0_IP/32        scram-sha-256</t>
  </si>
  <si>
    <t>host    replication     repuser         $i_NODE2_BOND1_IP/32        scram-sha-256</t>
  </si>
  <si>
    <t># cluster状態確認</t>
    <rPh sb="9" eb="11">
      <t>ジョウタイ</t>
    </rPh>
    <rPh sb="11" eb="13">
      <t>カクニン</t>
    </rPh>
    <phoneticPr fontId="7"/>
  </si>
  <si>
    <t># cluster単独初期起動</t>
    <rPh sb="9" eb="11">
      <t>タンドク</t>
    </rPh>
    <rPh sb="11" eb="13">
      <t>ショキ</t>
    </rPh>
    <rPh sb="13" eb="15">
      <t>キドウ</t>
    </rPh>
    <phoneticPr fontId="7"/>
  </si>
  <si>
    <t># cluster対向機起動</t>
    <rPh sb="9" eb="11">
      <t>タイコウ</t>
    </rPh>
    <rPh sb="11" eb="12">
      <t>キ</t>
    </rPh>
    <rPh sb="12" eb="14">
      <t>キドウ</t>
    </rPh>
    <phoneticPr fontId="7"/>
  </si>
  <si>
    <t># cluster Stand-by機停止</t>
    <rPh sb="18" eb="19">
      <t>キ</t>
    </rPh>
    <rPh sb="19" eb="21">
      <t>テイシ</t>
    </rPh>
    <phoneticPr fontId="7"/>
  </si>
  <si>
    <t># cluster Active機停止</t>
    <rPh sb="16" eb="17">
      <t>キ</t>
    </rPh>
    <rPh sb="17" eb="19">
      <t>テイシ</t>
    </rPh>
    <phoneticPr fontId="7"/>
  </si>
  <si>
    <t># 正常運用時は以下のコマンドで起動停止させること</t>
    <rPh sb="2" eb="4">
      <t>セイジョウ</t>
    </rPh>
    <rPh sb="4" eb="6">
      <t>ウンヨウ</t>
    </rPh>
    <rPh sb="6" eb="7">
      <t>ジ</t>
    </rPh>
    <rPh sb="8" eb="10">
      <t>イカ</t>
    </rPh>
    <rPh sb="16" eb="18">
      <t>キドウ</t>
    </rPh>
    <rPh sb="18" eb="20">
      <t>テイシ</t>
    </rPh>
    <phoneticPr fontId="7"/>
  </si>
  <si>
    <t>sudo /usr/local/bin/i_cluster_start.bash</t>
    <phoneticPr fontId="5"/>
  </si>
  <si>
    <t>sudo /usr/local/bin/i_cluster_stop.bash</t>
    <phoneticPr fontId="5"/>
  </si>
  <si>
    <t xml:space="preserve">  firewall-cmd --permanent --zone=public --add-rich-rule="rule family=ipv4 source address=$i_NODE2_BMC_IP accept"</t>
    <phoneticPr fontId="7"/>
  </si>
  <si>
    <t xml:space="preserve">  firewall-cmd --permanent --zone=public --add-rich-rule="rule family=ipv4 source address=127.0.0.0/8 accept"</t>
    <phoneticPr fontId="7"/>
  </si>
  <si>
    <t xml:space="preserve">  firewall-cmd --permanent --zone=public --add-rich-rule="rule family=ipv4 source address=$i_NODE1_BOND0_IP accept"</t>
    <phoneticPr fontId="7"/>
  </si>
  <si>
    <t xml:space="preserve">  firewall-cmd --permanent --zone=public --add-rich-rule="rule family=ipv4 source address=$i_NODE1_BOND1_IP accept"</t>
    <phoneticPr fontId="7"/>
  </si>
  <si>
    <t xml:space="preserve">  firewall-cmd --permanent --zone=public --add-rich-rule="rule family=ipv4 source address=$i_NODE1_BMC_IP accept"</t>
    <phoneticPr fontId="7"/>
  </si>
  <si>
    <t xml:space="preserve">  firewall-cmd --permanent --zone=public --add-rich-rule="rule family=ipv4 source address=$i_NODE2_BOND0_IP accept"</t>
    <phoneticPr fontId="7"/>
  </si>
  <si>
    <t xml:space="preserve">  firewall-cmd --permanent --zone=public --add-rich-rule="rule family=ipv4 source address=$i_NODE2_BOND1_IP accept"</t>
    <phoneticPr fontId="7"/>
  </si>
  <si>
    <t xml:space="preserve">  [ "$i_TRUSTED_IP_ADDR1" ] &amp;&amp; firewall-cmd --permanent --zone=public --add-rich-rule="rule family=ipv4 source address=$i_TRUSTED_IP_ADDR1 accept"</t>
    <phoneticPr fontId="7"/>
  </si>
  <si>
    <t xml:space="preserve">  [ "$i_TRUSTED_IP_ADDR2" ] &amp;&amp; firewall-cmd --permanent --zone=public --add-rich-rule="rule family=ipv4 source address=$i_TRUSTED_IP_ADDR2 accept"</t>
    <phoneticPr fontId="7"/>
  </si>
  <si>
    <t xml:space="preserve">  [ "$i_TRUSTED_IP_ADDR3" ] &amp;&amp; firewall-cmd --permanent --zone=public --add-rich-rule="rule family=ipv4 source address=$i_TRUSTED_IP_ADDR3 accept"</t>
    <phoneticPr fontId="7"/>
  </si>
  <si>
    <t xml:space="preserve">  [ "$i_TRUSTED_IP_ADDR4" ] &amp;&amp; firewall-cmd --permanent --zone=public --add-rich-rule="rule family=ipv4 source address=$i_TRUSTED_IP_ADDR4 accept"</t>
    <phoneticPr fontId="7"/>
  </si>
  <si>
    <t xml:space="preserve">  [ "$i_TRUSTED_IP_ADDR5" ] &amp;&amp; firewall-cmd --permanent --zone=public --add-rich-rule="rule family=ipv4 source address=$i_TRUSTED_IP_ADDR5 accept"</t>
    <phoneticPr fontId="7"/>
  </si>
  <si>
    <t xml:space="preserve">  [ "$i_TRUSTED_IP_ADDR6" ] &amp;&amp; firewall-cmd --permanent --zone=public --add-rich-rule="rule family=ipv4 source address=$i_TRUSTED_IP_ADDR6 accept"</t>
    <phoneticPr fontId="7"/>
  </si>
  <si>
    <t xml:space="preserve">  [ "$i_TRUSTED_IP_ADDR7" ] &amp;&amp; firewall-cmd --permanent --zone=public --add-rich-rule="rule family=ipv4 source address=$i_TRUSTED_IP_ADDR7 accept"</t>
    <phoneticPr fontId="7"/>
  </si>
  <si>
    <t xml:space="preserve">  [ "$i_TRUSTED_IP_ADDR8" ] &amp;&amp; firewall-cmd --permanent --zone=public --add-rich-rule="rule family=ipv4 source address=$i_TRUSTED_IP_ADDR8 accept"</t>
    <phoneticPr fontId="7"/>
  </si>
  <si>
    <t xml:space="preserve">  [ "$i_TRUSTED_IP_ADDR9" ] &amp;&amp; firewall-cmd --permanent --zone=public --add-rich-rule="rule family=ipv4 source address=$i_TRUSTED_IP_ADDR9 accept"</t>
    <phoneticPr fontId="7"/>
  </si>
  <si>
    <t xml:space="preserve">  [ "$i_TRUSTED_IP_ADDR10" ] &amp;&amp; firewall-cmd --permanent --zone=public --add-rich-rule="rule family=ipv4 source address=$i_TRUSTED_IP_ADDR10 accept"</t>
    <phoneticPr fontId="7"/>
  </si>
  <si>
    <t>cat &lt;&lt; 'EOF' | tee /usr/local/bin/i_delete_pgarch.bash || $Error :</t>
  </si>
  <si>
    <t>cd /tmp</t>
  </si>
  <si>
    <t>rm -rf /tmp/pg_bk/</t>
  </si>
  <si>
    <t>sudo -u postgres mkdir /tmp/pg_bk/</t>
  </si>
  <si>
    <t>chmod 755 /usr/local/bin/i_delete_pgarch.bash || $Error :</t>
  </si>
  <si>
    <t>for i in $(find /var/tmp/ -type f) $(find /tmp/ -type f)</t>
  </si>
  <si>
    <t>echo $i_NODENAME | tee /etc/hostname</t>
    <phoneticPr fontId="7"/>
  </si>
  <si>
    <t>cat &lt;&lt; EOF | tee /etc/rsyslog.d/logserver.conf</t>
    <phoneticPr fontId="7"/>
  </si>
  <si>
    <t>i</t>
    <phoneticPr fontId="7"/>
  </si>
  <si>
    <t>cat &lt;&lt; EOF | tee /etc/chrony.conf</t>
    <phoneticPr fontId="7"/>
  </si>
  <si>
    <t>cat &lt;&lt; 'EOF' | tee /etc/firewalld/zones/public.xml</t>
    <phoneticPr fontId="7"/>
  </si>
  <si>
    <t>cat &lt;&lt; EOF | tee /root/dbcluster.xml</t>
    <phoneticPr fontId="7"/>
  </si>
  <si>
    <t xml:space="preserve">  if ! err=$(rsync -aAHXS --link-dest=/backup/self/onlinebackup/$last/ /backup/mntsnap/ /backup/self/onlinebackup/$now/ 2&gt;&amp;1); then</t>
    <phoneticPr fontId="7"/>
  </si>
  <si>
    <t xml:space="preserve">  if ! err=$(rsync -aAHXS --link-dest=/backup/self/onlinebackup/$last/boot/ /boot/ /backup/self/onlinebackup/$now/boot/ 2&gt;&amp;1); then</t>
    <phoneticPr fontId="7"/>
  </si>
  <si>
    <t xml:space="preserve">  if ! err=$(rsync -aAHXS /backup/mntsnap/ /backup/self/onlinebackup/$now/ 2&gt;&amp;1); then</t>
    <phoneticPr fontId="7"/>
  </si>
  <si>
    <t xml:space="preserve">  if ! err=$(rsync -aAHXS /boot/ /backup/self/onlinebackup/$now/boot/ 2&gt;&amp;1); then</t>
    <phoneticPr fontId="7"/>
  </si>
  <si>
    <t>ln -sf $i_ENV-last /backup/self/onlinebackup/last</t>
    <phoneticPr fontId="7"/>
  </si>
  <si>
    <t>※ 最新バージョンしかダウンロードできないみたい</t>
    <rPh sb="2" eb="4">
      <t>サイシン</t>
    </rPh>
    <phoneticPr fontId="7"/>
  </si>
  <si>
    <t>print_error_message_and_sleep()</t>
    <phoneticPr fontId="7"/>
  </si>
  <si>
    <t xml:space="preserve">           /bin/mkdir -p -m 700 /backup/self/log/psacct/</t>
    <phoneticPr fontId="7"/>
  </si>
  <si>
    <t>if [ "$PS1" ]; then</t>
    <phoneticPr fontId="7"/>
  </si>
  <si>
    <t xml:space="preserve">  . /etc/i_env</t>
    <phoneticPr fontId="7"/>
  </si>
  <si>
    <t>fi</t>
    <phoneticPr fontId="7"/>
  </si>
  <si>
    <t>※ 新しく作成した環境定義ファイルを読み込む</t>
    <rPh sb="2" eb="3">
      <t>アタラ</t>
    </rPh>
    <rPh sb="5" eb="7">
      <t>サクセイ</t>
    </rPh>
    <rPh sb="9" eb="11">
      <t>カンキョウ</t>
    </rPh>
    <rPh sb="11" eb="13">
      <t>テイギ</t>
    </rPh>
    <rPh sb="18" eb="19">
      <t>ヨ</t>
    </rPh>
    <rPh sb="20" eb="21">
      <t>コ</t>
    </rPh>
    <phoneticPr fontId="5"/>
  </si>
  <si>
    <t>sudo cp /backup/conf/skel/i_env /backup/conf/&lt;環境名&gt;/</t>
    <phoneticPr fontId="5"/>
  </si>
  <si>
    <t>sudo mkdir /backup/conf/&lt;環境名&gt;</t>
    <rPh sb="25" eb="27">
      <t>カンキョウ</t>
    </rPh>
    <rPh sb="27" eb="28">
      <t>メイ</t>
    </rPh>
    <phoneticPr fontId="5"/>
  </si>
  <si>
    <t>sudoedit /backup/conf/&lt;環境名&gt;/i_env</t>
    <phoneticPr fontId="5"/>
  </si>
  <si>
    <t>※ 新しく作成した環境定義ファイルをコピーする</t>
    <rPh sb="2" eb="3">
      <t>アタラ</t>
    </rPh>
    <rPh sb="5" eb="7">
      <t>サクセイ</t>
    </rPh>
    <rPh sb="9" eb="11">
      <t>カンキョウ</t>
    </rPh>
    <rPh sb="11" eb="13">
      <t>テイギ</t>
    </rPh>
    <phoneticPr fontId="5"/>
  </si>
  <si>
    <t>0.0.0.0/1 via 172.17.6.1</t>
    <phoneticPr fontId="7"/>
  </si>
  <si>
    <t>128.0.0.0/1 via 172.17.6.1</t>
    <phoneticPr fontId="7"/>
  </si>
  <si>
    <t>chmod 755 /root/i_init_dbcluster_dir.bash || $Error :</t>
    <phoneticPr fontId="7"/>
  </si>
  <si>
    <t>cat &lt;&lt; 'EOF' | tee /root/i_reset_auth_info_for_other_type.bash || $Error :</t>
  </si>
  <si>
    <t>chmod 755 /root/i_reset_auth_info_for_other_type.bash || $Error :</t>
  </si>
  <si>
    <t># ログディレクトリ初期化</t>
    <rPh sb="10" eb="13">
      <t>ショキカ</t>
    </rPh>
    <phoneticPr fontId="7"/>
  </si>
  <si>
    <t># dbclusterディレクトリ初期化</t>
    <rPh sb="17" eb="20">
      <t>ショキカ</t>
    </rPh>
    <phoneticPr fontId="7"/>
  </si>
  <si>
    <t>/root/i_init_dbcluster_dir.bash || $Error :</t>
    <phoneticPr fontId="7"/>
  </si>
  <si>
    <t>/root/i_init_log_dir.bash || $Error :</t>
    <phoneticPr fontId="7"/>
  </si>
  <si>
    <t>ssh-keygen -N '' -f /root/.ssh/peer -t rsa -b 4096</t>
  </si>
  <si>
    <t>mv -f /root/.ssh/peer.pub /root/.ssh/authorized_keys</t>
  </si>
  <si>
    <t>sed -i -e 's/root@localhost/root@peer/' /root/.ssh/authorized_keys</t>
  </si>
  <si>
    <t>ssh-keygen -N '' -f /root/.ssh/dracut -t rsa -b 4096</t>
  </si>
  <si>
    <t>mv -f /root/.ssh/dracut.pub /root/.ssh/dracut_authorized_keys</t>
  </si>
  <si>
    <t>sed -i -e 's/root@localhost/root@dracut/' /root/.ssh/dracut_authorized_keys</t>
  </si>
  <si>
    <t>echo -1 | sudo -u admin google-authenticator --time-based --force --disallow-reuse --emergency-codes=0 --window-size=3 --step-size=30 --rate-limit=3 --rate-time=30 --label=google --issuer=google | grep https | tee /root/.ssh/admin.otp</t>
  </si>
  <si>
    <t>cp -a /home/admin/.google_authenticator /root/.ssh/admin.conf</t>
  </si>
  <si>
    <t>cat /root/.ssh/admin.pw | passwd --stdin admin || $Error :</t>
  </si>
  <si>
    <t>cat /root/.ssh/hacluster.pw | passwd --stdin hacluster || $Error :</t>
  </si>
  <si>
    <t>&lt; /dev/urandom tr -dc '?!#$%;,./&lt;&gt;A-Z-a-z-0-9' | head -c${1:-16} | tee /root/.ssh/postgres.pw;echo</t>
  </si>
  <si>
    <t>cp -a /home /home~</t>
  </si>
  <si>
    <t>for i in $(find /home/ -type f)</t>
  </si>
  <si>
    <t xml:space="preserve">  userdel $name</t>
  </si>
  <si>
    <t xml:space="preserve">  groupdel $name</t>
  </si>
  <si>
    <t xml:space="preserve">  rm -rf /home/$name</t>
  </si>
  <si>
    <t xml:space="preserve">  shred -uvz /root/.ssh/$name</t>
  </si>
  <si>
    <t xml:space="preserve">  shred -uvz /root/.ssh/$name.pp</t>
  </si>
  <si>
    <t xml:space="preserve">  shred -uvz /root/.ssh/$name.pub</t>
  </si>
  <si>
    <t xml:space="preserve">  shred -uvz /root/.ssh/$name.otp</t>
  </si>
  <si>
    <t xml:space="preserve">  shred -uvz /root/.ssh/$name.conf</t>
  </si>
  <si>
    <t>mv /home~/admin/.bash* /home/admin/</t>
  </si>
  <si>
    <t>mv /home~/admin/.google_auth* /home/admin/</t>
  </si>
  <si>
    <t xml:space="preserve">  groupadd -g $uidgid $name</t>
  </si>
  <si>
    <t xml:space="preserve">  useradd -g $name -u $uidgid $name</t>
  </si>
  <si>
    <t xml:space="preserve">  sudo -u $name ssh-keygen -N "$pp" -f /home/$name/.ssh/$name -t rsa -b 4096</t>
  </si>
  <si>
    <t xml:space="preserve">  mv /home/$name/.ssh/$name.pub /home/$name/.ssh/authorized_keys</t>
  </si>
  <si>
    <t xml:space="preserve">  [ "$sip" ] &amp;&amp; sed -i -e 's/^[^ ]*ssh-/from="'$sip'" ssh-/' /home/$name/.ssh/authorized_keys</t>
  </si>
  <si>
    <t xml:space="preserve">  mv /home/$name/.ssh/$name /root/.ssh/</t>
  </si>
  <si>
    <t xml:space="preserve">  cp -a /home/$name/.ssh/authorized_keys /root/.ssh/$name.pub</t>
  </si>
  <si>
    <t xml:space="preserve">  echo $pp | tee /root/.ssh/$name.pp &gt; /dev/null</t>
  </si>
  <si>
    <t xml:space="preserve">  echo -1 | sudo -u $name google-authenticator --time-based --force --disallow-reuse --emergency-codes=0 --window-size=3 --step-size=30 --rate-limit=3 --rate-time=30 --label=google --issuer=google | grep https | tee /root/.ssh/$name.otp</t>
  </si>
  <si>
    <t xml:space="preserve">  cp -a /home/$name/.google_authenticator /root/.ssh/$name.conf</t>
  </si>
  <si>
    <t xml:space="preserve">  mv /home~/$name/.bash* /home/$name/</t>
  </si>
  <si>
    <t xml:space="preserve">  mv /home~/$name/.google_auth* /home/$name/</t>
  </si>
  <si>
    <t xml:space="preserve">  mv /home~/$name/.ssh/authorized_keys /home/$name/.ssh/</t>
  </si>
  <si>
    <t>for i in $(find /home~/ -type f)</t>
  </si>
  <si>
    <t>rm -rf /home~</t>
  </si>
  <si>
    <t>grub2-mkconfig -o /boot/grub2/grub.cfg</t>
  </si>
  <si>
    <t>sudo pcs resource cleanup</t>
  </si>
  <si>
    <t>※ 仮想マシンでは以下のコマンドでStonithを無効化すべきか。</t>
    <rPh sb="2" eb="4">
      <t>カソウ</t>
    </rPh>
    <rPh sb="9" eb="11">
      <t>イカ</t>
    </rPh>
    <rPh sb="25" eb="28">
      <t>ムコウカ</t>
    </rPh>
    <phoneticPr fontId="5"/>
  </si>
  <si>
    <t>構築対象：</t>
    <rPh sb="0" eb="2">
      <t>コウチク</t>
    </rPh>
    <rPh sb="2" eb="4">
      <t>タイショウ</t>
    </rPh>
    <phoneticPr fontId="5"/>
  </si>
  <si>
    <t>devB</t>
    <phoneticPr fontId="5"/>
  </si>
  <si>
    <t>sudo pcs property</t>
  </si>
  <si>
    <t>sudo pcs property set no-quorum-policy=ignore</t>
  </si>
  <si>
    <t>sudo pcs property set stonith-enabled=false</t>
  </si>
  <si>
    <t>sudo pcs stonith delete fence1</t>
  </si>
  <si>
    <t>sudo pcs stonith delete fence2</t>
  </si>
  <si>
    <t>sudo stonith_admin -c -H $i_NODE1_NAME</t>
  </si>
  <si>
    <t>sudo stonith_admin -c -H $i_NODE2_NAME</t>
  </si>
  <si>
    <t>sudo pcs stonith config</t>
    <phoneticPr fontId="5"/>
  </si>
  <si>
    <t>sudo sed -i -e '/# STONITH/,/}$/ s/^/#/' /usr/local/bin/pg-rex_primary_start</t>
  </si>
  <si>
    <t>sudo sed -i -e '/# STONITH/,/}$/ s/^/#/' /usr/local/bin/pg-rex_standby_start</t>
  </si>
  <si>
    <t>MAINTENANCE_FILE=${MAINTENANCE_FILE:="/etc/sysconfig/MaintenanceWorkInProgress"}</t>
    <phoneticPr fontId="7"/>
  </si>
  <si>
    <t>cat &lt;&lt; 'EOF' | tee /usr/local/bin/i_cluster_start.bash || $Error :</t>
  </si>
  <si>
    <t>MAINTENANCE_FILE=ignore_MAINTENANCE_FILE</t>
  </si>
  <si>
    <t xml:space="preserve">  echo "$0 [-f] -u"</t>
  </si>
  <si>
    <t>if [ "$1" = "-u" ]; then</t>
  </si>
  <si>
    <t>self_status=$(pcs status --full 2&gt;&amp;1)</t>
  </si>
  <si>
    <t>peer_status=$(ssh $i_peer pcs status --full 2&gt;&amp;1)</t>
  </si>
  <si>
    <t>if [ $? -eq 0 ]; then</t>
  </si>
  <si>
    <t>if echo "$self_status" | grep -q 'Error: error running crm_mon, is pacemaker running?'; then</t>
  </si>
  <si>
    <t xml:space="preserve">  systemctl start tomcat.service</t>
  </si>
  <si>
    <t xml:space="preserve">  rm -f /etc/sysconfig/MaintenanceWorkInProgress</t>
  </si>
  <si>
    <t>chmod 755 /usr/local/bin/i_cluster_start.bash || $Error :</t>
  </si>
  <si>
    <t>cat &lt;&lt; 'EOF' | tee /usr/local/bin/i_cluster_stop.bash || $Error :</t>
  </si>
  <si>
    <t>systemctl stop tomcat.service</t>
  </si>
  <si>
    <t>systemctl stop httpd.service</t>
  </si>
  <si>
    <t xml:space="preserve">  peer_status=$(ssh $i_peer pcs status --full 2&gt;&amp;1)</t>
  </si>
  <si>
    <t xml:space="preserve">  if [ $? -eq 0 ]; then</t>
  </si>
  <si>
    <t>systemctl start httpd.service</t>
  </si>
  <si>
    <t>systemctl start tomcat.service</t>
  </si>
  <si>
    <t>chmod 755 /usr/local/bin/i_cluster_stop.bash || $Error :</t>
  </si>
  <si>
    <t xml:space="preserve">  echo "    unlock. remove /var/lib/pgsql/tmp/PGSQL.lock"</t>
    <phoneticPr fontId="7"/>
  </si>
  <si>
    <t>cat &lt;&lt; 'EOF' | tee /usr/local/bin/health_check_httpd_tomcat || $Error :</t>
  </si>
  <si>
    <t>systemctl disable tomcat.service || $Error :</t>
    <phoneticPr fontId="7"/>
  </si>
  <si>
    <t>systemctl disable httpd.service || $Error :</t>
    <phoneticPr fontId="7"/>
  </si>
  <si>
    <t>cd /tmp || $Error :</t>
    <phoneticPr fontId="5"/>
  </si>
  <si>
    <t>sudo /usr/local/bin/pg-rex_primary_start /root/dbcluster.xml || $Error :</t>
    <phoneticPr fontId="5"/>
  </si>
  <si>
    <t>sudo systemctl start httpd.service || $Error :</t>
    <phoneticPr fontId="5"/>
  </si>
  <si>
    <t>sudo systemctl start tomcat.service || $Error :</t>
    <phoneticPr fontId="5"/>
  </si>
  <si>
    <t>sudo /usr/local/bin/i_unset_maintenance_mode.bash || $Error :</t>
    <phoneticPr fontId="5"/>
  </si>
  <si>
    <t>sudo pcs status --full || $Error :</t>
    <phoneticPr fontId="5"/>
  </si>
  <si>
    <t>sudo ssh $i_peer /usr/local/bin/i_cluster_start.bash || $Error :</t>
    <phoneticPr fontId="5"/>
  </si>
  <si>
    <t>sudo ssh $i_peer /usr/local/bin/i_cluster_stop.bash || $Error :</t>
    <phoneticPr fontId="5"/>
  </si>
  <si>
    <t xml:space="preserve">Bash timeout: </t>
    <phoneticPr fontId="7"/>
  </si>
  <si>
    <t>※ 300 ～ 3600 程を想定</t>
    <rPh sb="13" eb="14">
      <t>ホド</t>
    </rPh>
    <rPh sb="15" eb="17">
      <t>ソウテイ</t>
    </rPh>
    <phoneticPr fontId="7"/>
  </si>
  <si>
    <t xml:space="preserve">Ping Target: </t>
    <phoneticPr fontId="7"/>
  </si>
  <si>
    <t xml:space="preserve">  export TMOUT=$i_BASH_TIMEOUT</t>
    <phoneticPr fontId="7"/>
  </si>
  <si>
    <t>$i_DGW</t>
    <phoneticPr fontId="7"/>
  </si>
  <si>
    <t xml:space="preserve">        &lt;nvpair id="cib-bootstrap-options-pe-input-series-max" name="pe-input-series-max" value="0"/&gt;</t>
  </si>
  <si>
    <t xml:space="preserve">        &lt;nvpair id="cib-bootstrap-options-pe-warn-series-max" name="pe-warn-series-max" value="0"/&gt;</t>
  </si>
  <si>
    <t xml:space="preserve">        &lt;nvpair id="cib-bootstrap-options-pe-error-series-max" name="pe-error-series-max" value="0"/&gt;</t>
  </si>
  <si>
    <t xml:space="preserve">        &lt;nvpair id="cib-bootstrap-options-stonith-max-attempts" name="stonith-max-attempts" value="15"/&gt;</t>
  </si>
  <si>
    <t xml:space="preserve">            &lt;op id="ipaddr-replication-start-interval-0s" interval="0s" name="start" on-fail="restart" timeout="60s"/&gt;</t>
  </si>
  <si>
    <t xml:space="preserve">            &lt;op id="ipaddr-replication-stop-interval-0s" interval="0s" name="stop" on-fail="fence" timeout="60s"/&gt;</t>
  </si>
  <si>
    <t xml:space="preserve">      &lt;clone id="ping-clone"&gt;</t>
  </si>
  <si>
    <t xml:space="preserve">        &lt;primitive class="ocf" id="ping" provider="pacemaker" type="ping"&gt;</t>
  </si>
  <si>
    <t xml:space="preserve">          &lt;instance_attributes id="ping-instance_attributes"&gt;</t>
  </si>
  <si>
    <t xml:space="preserve">            &lt;nvpair id="ping-instance_attributes-attempts" name="attempts" value="2"/&gt;</t>
  </si>
  <si>
    <t xml:space="preserve">            &lt;nvpair id="ping-instance_attributes-debug" name="debug" value="true"/&gt;</t>
  </si>
  <si>
    <t xml:space="preserve">            &lt;nvpair id="ping-instance_attributes-name" name="name" value="ping-status"/&gt;</t>
  </si>
  <si>
    <t xml:space="preserve">            &lt;nvpair id="ping-instance_attributes-timeout" name="timeout" value="2"/&gt;</t>
  </si>
  <si>
    <t xml:space="preserve">            &lt;op id="ping-monitor-interval-10s" interval="10s" name="monitor" on-fail="restart" timeout="60s"/&gt;</t>
  </si>
  <si>
    <t xml:space="preserve">            &lt;op id="ping-start-interval-0s" interval="0s" name="start" on-fail="restart" timeout="60s"/&gt;</t>
  </si>
  <si>
    <t xml:space="preserve">            &lt;op id="ping-stop-interval-0s" interval="0s" name="stop" on-fail="fence" timeout="60s"/&gt;</t>
  </si>
  <si>
    <t xml:space="preserve">      &lt;rsc_location id="location-pgsql-clone" rsc="pgsql-clone"&gt;</t>
  </si>
  <si>
    <t xml:space="preserve">        &lt;rule boolean-op="or" id="location-pgsql-clone-rule" score="-INFINITY"&gt;</t>
  </si>
  <si>
    <t xml:space="preserve">          &lt;expression attribute="ping-status" id="location-pgsql-clone-rule-expr" operation="not_defined"/&gt;</t>
  </si>
  <si>
    <t xml:space="preserve">          &lt;expression attribute="ping-status" id="location-pgsql-clone-rule-expr-1" operation="lt" value="1"/&gt;</t>
  </si>
  <si>
    <t xml:space="preserve">        &lt;/rule&gt;</t>
  </si>
  <si>
    <t xml:space="preserve">      &lt;/rsc_location&gt;</t>
  </si>
  <si>
    <t xml:space="preserve">      &lt;rsc_colocation id="colocation-pgsql-clone-ping-clone-INFINITY" rsc="pgsql-clone" score="INFINITY" with-rsc="ping-clone"/&gt;</t>
  </si>
  <si>
    <t xml:space="preserve">      &lt;rsc_order first="ping-clone" first-action="start" id="order-ping-clone-pgsql-clone-mandatory" symmetrical="false" then="pgsql-clone" then-action="start"/&gt;</t>
  </si>
  <si>
    <t xml:space="preserve">            &lt;nvpair id="ping-instance_attributes-host_list" name="host_list" value="$i_PING_TARGET"/&gt;</t>
    <phoneticPr fontId="7"/>
  </si>
  <si>
    <t xml:space="preserve">            &lt;nvpair id="ipaddr-replication-instance_attributes-cidr_netmask" name="cidr_netmask" value="$([ "$i_DGW_DEV" = "bond0" ] &amp;&amp; echo $i_BOND1_PREFIX || echo $i_BOND0_PREFIX)"/&gt;</t>
    <phoneticPr fontId="7"/>
  </si>
  <si>
    <t xml:space="preserve">            &lt;nvpair id="ipaddr-primary-instance_attributes-cidr_netmask" name="cidr_netmask" value="$([ "$i_DGW_DEV" = "bond0" ] &amp;&amp; echo $i_BOND0_PREFIX || echo $i_BOND1_PREFIX)"/&gt;</t>
    <phoneticPr fontId="7"/>
  </si>
  <si>
    <t>#*.info;mail.none;authpriv.none;cron.none;local7.none;local6.none;local5.none;local4.none;local3.none;local2.none;local1.none;local0.none /var/log/messages;Template2</t>
    <phoneticPr fontId="7"/>
  </si>
  <si>
    <t>*.warn;mail.none;authpriv.none;cron.none /var/log/messages;Template2</t>
    <phoneticPr fontId="7"/>
  </si>
  <si>
    <t>※ Stonithが起動失敗する場合、タイムアウトを待つか、別途端末を開いてクラスタの状態を確認して次に進む。以下のコマンドでStonith起動待ちをコメントアウトするか。</t>
    <rPh sb="10" eb="12">
      <t>キドウ</t>
    </rPh>
    <rPh sb="12" eb="14">
      <t>シッパイ</t>
    </rPh>
    <rPh sb="16" eb="18">
      <t>バアイ</t>
    </rPh>
    <rPh sb="26" eb="27">
      <t>マ</t>
    </rPh>
    <rPh sb="30" eb="32">
      <t>ベット</t>
    </rPh>
    <rPh sb="32" eb="34">
      <t>タンマツ</t>
    </rPh>
    <rPh sb="35" eb="36">
      <t>ヒラ</t>
    </rPh>
    <rPh sb="43" eb="45">
      <t>ジョウタイ</t>
    </rPh>
    <rPh sb="46" eb="48">
      <t>カクニン</t>
    </rPh>
    <rPh sb="50" eb="51">
      <t>ツギ</t>
    </rPh>
    <rPh sb="52" eb="53">
      <t>スス</t>
    </rPh>
    <rPh sb="55" eb="57">
      <t>イカ</t>
    </rPh>
    <rPh sb="70" eb="72">
      <t>キドウ</t>
    </rPh>
    <rPh sb="72" eb="73">
      <t>マ</t>
    </rPh>
    <phoneticPr fontId="5"/>
  </si>
  <si>
    <t>cd / || $Error :</t>
    <phoneticPr fontId="7"/>
  </si>
  <si>
    <t>tar czf /root/apl.dir.tgz apl/ || $Error :</t>
    <phoneticPr fontId="7"/>
  </si>
  <si>
    <t>for i in $(find /apl/ -type f)</t>
    <phoneticPr fontId="5"/>
  </si>
  <si>
    <t>rm -rf /apl</t>
    <phoneticPr fontId="5"/>
  </si>
  <si>
    <t># 業務アプリ用ディレクトリ保存</t>
    <rPh sb="2" eb="4">
      <t>ギョウム</t>
    </rPh>
    <rPh sb="7" eb="8">
      <t>ヨウ</t>
    </rPh>
    <rPh sb="14" eb="16">
      <t>ホゾン</t>
    </rPh>
    <phoneticPr fontId="7"/>
  </si>
  <si>
    <t>#[ol8_codeready_builder]</t>
    <phoneticPr fontId="7"/>
  </si>
  <si>
    <t>#name=Oracle Linux 8 CodeReady Builder ($basearch) - Unsupported</t>
    <phoneticPr fontId="7"/>
  </si>
  <si>
    <t>#baseurl=https://yum$ociregion.oracle.com/repo/OracleLinux/OL8/codeready/builder/$basearch/</t>
    <phoneticPr fontId="7"/>
  </si>
  <si>
    <t>#gpgkey=file:///etc/pki/rpm-gpg/RPM-GPG-KEY-oracle</t>
    <phoneticPr fontId="7"/>
  </si>
  <si>
    <t>#gpgcheck=1</t>
    <phoneticPr fontId="7"/>
  </si>
  <si>
    <t>#enabled=0</t>
    <phoneticPr fontId="7"/>
  </si>
  <si>
    <t>cat /root/.ssh/infra003.otp</t>
    <phoneticPr fontId="7"/>
  </si>
  <si>
    <t>cat /root/.ssh/infra003.pp</t>
    <phoneticPr fontId="7"/>
  </si>
  <si>
    <t>cat /root/.ssh/infra003</t>
    <phoneticPr fontId="7"/>
  </si>
  <si>
    <t>cat &lt;&lt; 'EOF' | tee /usr/local/bin/i_pgdump.bash || $Error :</t>
  </si>
  <si>
    <t>mkdir -p /backup/self/pgdump</t>
  </si>
  <si>
    <t>chown postgres:postgres /backup/self/pgdump</t>
  </si>
  <si>
    <t>chmod 700 /backup/self/pgdump</t>
  </si>
  <si>
    <t>if ip addr show | grep -q "inet $i_DB/"; then</t>
  </si>
  <si>
    <t>chmod 755 /usr/local/bin/i_pgdump.bash || $Error :</t>
  </si>
  <si>
    <t># インターネットに接続されているOracle Linux 8サーバでの作業</t>
    <rPh sb="10" eb="12">
      <t>セツゾク</t>
    </rPh>
    <rPh sb="36" eb="38">
      <t>サギョウ</t>
    </rPh>
    <phoneticPr fontId="5"/>
  </si>
  <si>
    <t>h</t>
    <phoneticPr fontId="5"/>
  </si>
  <si>
    <t># インターネットに接続されている端末でのブラウザによる作業</t>
    <rPh sb="10" eb="12">
      <t>セツゾク</t>
    </rPh>
    <rPh sb="17" eb="19">
      <t>タンマツ</t>
    </rPh>
    <rPh sb="28" eb="30">
      <t>サギョウ</t>
    </rPh>
    <phoneticPr fontId="5"/>
  </si>
  <si>
    <t># マイナーバージョンアップ用インストーラの用意</t>
    <rPh sb="14" eb="15">
      <t>ヨウ</t>
    </rPh>
    <rPh sb="22" eb="24">
      <t>ヨウイ</t>
    </rPh>
    <phoneticPr fontId="5"/>
  </si>
  <si>
    <t># パラメータ</t>
    <phoneticPr fontId="5"/>
  </si>
  <si>
    <t>ブラウザで以下のサイトにアクセスし、マイナーバージョンアップ用インストーラをダウンロードする。</t>
    <rPh sb="5" eb="7">
      <t>イカ</t>
    </rPh>
    <rPh sb="30" eb="31">
      <t>ヨウ</t>
    </rPh>
    <phoneticPr fontId="5"/>
  </si>
  <si>
    <t>インストーラー：</t>
    <phoneticPr fontId="5"/>
  </si>
  <si>
    <t>DVD-Rメディアに焼く</t>
    <rPh sb="10" eb="11">
      <t>ヤ</t>
    </rPh>
    <phoneticPr fontId="5"/>
  </si>
  <si>
    <t># インストーラーメディアをDVDドライブにセットする。</t>
    <phoneticPr fontId="7"/>
  </si>
  <si>
    <t>※ iso ファイルを仮想メディアに設定してもよい。</t>
    <rPh sb="11" eb="13">
      <t>カソウ</t>
    </rPh>
    <rPh sb="18" eb="20">
      <t>セッテイ</t>
    </rPh>
    <phoneticPr fontId="5"/>
  </si>
  <si>
    <t># インストーラーを所定の位置にコピーする。</t>
    <rPh sb="10" eb="12">
      <t>ショテイ</t>
    </rPh>
    <rPh sb="13" eb="15">
      <t>イチ</t>
    </rPh>
    <phoneticPr fontId="7"/>
  </si>
  <si>
    <t># インストーラーをマウントする。</t>
    <phoneticPr fontId="7"/>
  </si>
  <si>
    <t>※バージョンを確認</t>
    <rPh sb="7" eb="9">
      <t>カクニン</t>
    </rPh>
    <phoneticPr fontId="5"/>
  </si>
  <si>
    <t>sudo umount /backup/mntiso || $Error :</t>
    <phoneticPr fontId="5"/>
  </si>
  <si>
    <t>sudo mount /backup/mntiso || $Error :</t>
    <phoneticPr fontId="5"/>
  </si>
  <si>
    <t>grep Oracle /backup/mntiso/.discinfo || $Error :</t>
    <phoneticPr fontId="5"/>
  </si>
  <si>
    <t># ダウンロードしたパッケージをtarで固めて、アップデート作業を行うサーバに転送する。</t>
    <rPh sb="20" eb="21">
      <t>カタ</t>
    </rPh>
    <rPh sb="30" eb="32">
      <t>サギョウ</t>
    </rPh>
    <rPh sb="33" eb="34">
      <t>オコナ</t>
    </rPh>
    <rPh sb="39" eb="41">
      <t>テンソウ</t>
    </rPh>
    <phoneticPr fontId="7"/>
  </si>
  <si>
    <t>※ 適宜変更すること</t>
    <rPh sb="2" eb="4">
      <t>テキギ</t>
    </rPh>
    <rPh sb="4" eb="6">
      <t>ヘンコウ</t>
    </rPh>
    <phoneticPr fontId="5"/>
  </si>
  <si>
    <t>作業ディレクトリ：</t>
    <rPh sb="0" eb="2">
      <t>サギョウ</t>
    </rPh>
    <phoneticPr fontId="5"/>
  </si>
  <si>
    <t>#前段tarを解凍する。</t>
    <rPh sb="1" eb="3">
      <t>ゼンダン</t>
    </rPh>
    <rPh sb="7" eb="9">
      <t>カイトウ</t>
    </rPh>
    <phoneticPr fontId="7"/>
  </si>
  <si>
    <t>※ サイズが大きいので、焼けないかもしれない。メディアを購入することも検討すべき。</t>
    <rPh sb="6" eb="7">
      <t>オオ</t>
    </rPh>
    <rPh sb="12" eb="13">
      <t>ヤ</t>
    </rPh>
    <rPh sb="28" eb="30">
      <t>コウニュウ</t>
    </rPh>
    <rPh sb="35" eb="37">
      <t>ケントウ</t>
    </rPh>
    <phoneticPr fontId="5"/>
  </si>
  <si>
    <t>#全パッケージをアップデートする</t>
    <rPh sb="1" eb="2">
      <t>ゼン</t>
    </rPh>
    <phoneticPr fontId="7"/>
  </si>
  <si>
    <t># module情報を確認する。</t>
    <rPh sb="8" eb="10">
      <t>ジョウホウ</t>
    </rPh>
    <rPh sb="11" eb="13">
      <t>カクニン</t>
    </rPh>
    <phoneticPr fontId="7"/>
  </si>
  <si>
    <t>::::::::::::::</t>
  </si>
  <si>
    <t>/etc/dnf/modules.d/httpd.module</t>
  </si>
  <si>
    <t>[httpd]</t>
  </si>
  <si>
    <t>profiles=</t>
  </si>
  <si>
    <t>state=enabled</t>
  </si>
  <si>
    <t>/etc/dnf/modules.d/javapackages-runtime.module</t>
  </si>
  <si>
    <t>[javapackages-runtime]</t>
  </si>
  <si>
    <t>/etc/dnf/modules.d/mariadb.module</t>
  </si>
  <si>
    <t>[mariadb]</t>
  </si>
  <si>
    <t>/etc/dnf/modules.d/perl-IO-Socket-SSL.module</t>
  </si>
  <si>
    <t>[perl-IO-Socket-SSL]</t>
  </si>
  <si>
    <t>/etc/dnf/modules.d/perl-libwww-perl.module</t>
  </si>
  <si>
    <t>[perl-libwww-perl]</t>
  </si>
  <si>
    <t>/etc/dnf/modules.d/perl.module</t>
  </si>
  <si>
    <t>[perl]</t>
  </si>
  <si>
    <t>/etc/dnf/modules.d/postgresql.module</t>
  </si>
  <si>
    <t>[postgresql]</t>
  </si>
  <si>
    <t>stream=</t>
  </si>
  <si>
    <t>/etc/dnf/modules.d/python36.module</t>
  </si>
  <si>
    <t>[python36]</t>
  </si>
  <si>
    <t>/etc/dnf/modules.d/ruby.module</t>
  </si>
  <si>
    <t>[ruby]</t>
  </si>
  <si>
    <t>/etc/dnf/modules.d/satellite-5-client.module</t>
  </si>
  <si>
    <t>[satellite-5-client]</t>
  </si>
  <si>
    <t># パッケージリストを作成する。</t>
    <rPh sb="11" eb="13">
      <t>サクセイ</t>
    </rPh>
    <phoneticPr fontId="7"/>
  </si>
  <si>
    <t># 作成したパッケージリスト「rpms.list」をインターネットに接続できるサーバへコピーする。</t>
    <rPh sb="2" eb="4">
      <t>サクセイ</t>
    </rPh>
    <rPh sb="34" eb="36">
      <t>セツゾク</t>
    </rPh>
    <phoneticPr fontId="7"/>
  </si>
  <si>
    <t>ls</t>
    <phoneticPr fontId="5"/>
  </si>
  <si>
    <t>rpms.list</t>
  </si>
  <si>
    <t>[ol8_u${minor_ver}_base]</t>
  </si>
  <si>
    <t>name=Oracle Linux 8.${minor_ver} BaseOS (\$basearch)</t>
  </si>
  <si>
    <t>baseurl=https://yum$ociregion.oracle.com/repo/OracleLinux/OL8/${minor_ver}/baseos/base/\$basearch/</t>
  </si>
  <si>
    <t>[ol8_latest]</t>
  </si>
  <si>
    <t>name=Oracle Linux 8 BaseOS Latest (\$basearch)</t>
  </si>
  <si>
    <t>baseurl=https://yum.oracle.com/repo/OracleLinux/OL8/baseos/latest/\$basearch/</t>
  </si>
  <si>
    <t>[ol8_appstream_latest]</t>
  </si>
  <si>
    <t>name=Oracle Linux 8 Application Stream (\$basearch)</t>
  </si>
  <si>
    <t>baseurl=https://yum.oracle.com/repo/OracleLinux/OL8/appstream/\$basearch/</t>
  </si>
  <si>
    <t>[ol8_addons_latest]</t>
  </si>
  <si>
    <t>name=Oracle Linux 8 Addons (\$basearch)</t>
  </si>
  <si>
    <t>baseurl=https://yum.oracle.com/repo/OracleLinux/OL8/addons/\$basearch/</t>
  </si>
  <si>
    <t>[ol8_EPEL]</t>
  </si>
  <si>
    <t>name=Oracle Linux \$releasever EPEL Packages for Development (\$basearch)</t>
  </si>
  <si>
    <t>baseurl=https://yum.oracle.com/repo/OracleLinux/OL8/developer/EPEL/\$basearch/</t>
  </si>
  <si>
    <t>export LANG=C</t>
  </si>
  <si>
    <t># インターネットに接続できるサーバにて、作成したパッケージリスト「rpms.list」を確認する。</t>
    <rPh sb="21" eb="23">
      <t>サクセイ</t>
    </rPh>
    <rPh sb="45" eb="47">
      <t>カクニン</t>
    </rPh>
    <phoneticPr fontId="7"/>
  </si>
  <si>
    <t>curl -O https://download.postgresql.org/pub/repos/yum/12/redhat/rhel-8-x86_64/postgresql12-12.7-2PGDG.rhel8.x86_64.rpm</t>
    <phoneticPr fontId="7"/>
  </si>
  <si>
    <t>[ol8_PG12]</t>
  </si>
  <si>
    <t>name=PostgreSQL 12 (\$basearch)</t>
  </si>
  <si>
    <t>baseurl=https://download.postgresql.org/pub/repos/yum/12/redhat/rhel-8-x86_64/</t>
  </si>
  <si>
    <t>gpgkey=https://download.postgresql.org/pub/repos/yum/RPM-GPG-KEY-PGDG-12</t>
  </si>
  <si>
    <t>#DBクラスターを停止する。</t>
    <rPh sb="9" eb="11">
      <t>テイシ</t>
    </rPh>
    <phoneticPr fontId="7"/>
  </si>
  <si>
    <t>※ DBクラスター停止手順書を参照。</t>
    <rPh sb="9" eb="11">
      <t>テイシ</t>
    </rPh>
    <rPh sb="11" eb="13">
      <t>テジュン</t>
    </rPh>
    <rPh sb="13" eb="14">
      <t>ショ</t>
    </rPh>
    <rPh sb="15" eb="17">
      <t>サンショウ</t>
    </rPh>
    <phoneticPr fontId="5"/>
  </si>
  <si>
    <t>#再起動する</t>
    <rPh sb="1" eb="4">
      <t>サイキドウ</t>
    </rPh>
    <phoneticPr fontId="7"/>
  </si>
  <si>
    <t># 2号機でも同様の作業を行う。</t>
    <rPh sb="3" eb="5">
      <t>ゴウキ</t>
    </rPh>
    <rPh sb="7" eb="9">
      <t>ドウヨウ</t>
    </rPh>
    <rPh sb="10" eb="12">
      <t>サギョウ</t>
    </rPh>
    <rPh sb="13" eb="14">
      <t>オコナ</t>
    </rPh>
    <phoneticPr fontId="7"/>
  </si>
  <si>
    <t>#DBクラスターを起動する。</t>
    <rPh sb="9" eb="11">
      <t>キドウ</t>
    </rPh>
    <phoneticPr fontId="7"/>
  </si>
  <si>
    <t>※ DBクラスター起動手順書を参照。</t>
    <rPh sb="9" eb="11">
      <t>キドウ</t>
    </rPh>
    <rPh sb="11" eb="13">
      <t>テジュン</t>
    </rPh>
    <rPh sb="13" eb="14">
      <t>ショ</t>
    </rPh>
    <rPh sb="15" eb="17">
      <t>サンショウ</t>
    </rPh>
    <phoneticPr fontId="5"/>
  </si>
  <si>
    <t># Oracle Linux 8の最新パッケージとPostgreSQL 12 コミュニティ版（関連するもののみ）をダウンロード</t>
    <rPh sb="17" eb="19">
      <t>サイシン</t>
    </rPh>
    <rPh sb="45" eb="46">
      <t>ハン</t>
    </rPh>
    <rPh sb="47" eb="49">
      <t>カンレン</t>
    </rPh>
    <phoneticPr fontId="5"/>
  </si>
  <si>
    <t># Tomcat関連パッケージは、業務チームの依頼がない限りアップデートしない。「/apl/」配下のものは、業務チームがすべて管理することになっている。</t>
    <rPh sb="8" eb="10">
      <t>カンレン</t>
    </rPh>
    <rPh sb="17" eb="19">
      <t>ギョウム</t>
    </rPh>
    <rPh sb="23" eb="25">
      <t>イライ</t>
    </rPh>
    <rPh sb="28" eb="29">
      <t>カギ</t>
    </rPh>
    <rPh sb="47" eb="49">
      <t>ハイカ</t>
    </rPh>
    <rPh sb="54" eb="56">
      <t>ギョウム</t>
    </rPh>
    <rPh sb="63" eb="65">
      <t>カンリ</t>
    </rPh>
    <phoneticPr fontId="7"/>
  </si>
  <si>
    <t># curl -O https://downloads.apache.org/logging/log4j/2.14.1/apache-log4j-2.14.1-bin.tar.gz</t>
    <phoneticPr fontId="5"/>
  </si>
  <si>
    <t># PG-REX関連パッケージは、OSS Supportの指示がない限りアップデートしない。アップデートする場合は指示に従うこと。PostgreSQLとOSのマイナーバージョンまで一致したパッケージを選択する必要がある。</t>
    <rPh sb="8" eb="10">
      <t>カンレン</t>
    </rPh>
    <rPh sb="29" eb="31">
      <t>シジ</t>
    </rPh>
    <rPh sb="34" eb="35">
      <t>カギ</t>
    </rPh>
    <rPh sb="54" eb="56">
      <t>バアイ</t>
    </rPh>
    <rPh sb="57" eb="59">
      <t>シジ</t>
    </rPh>
    <rPh sb="60" eb="61">
      <t>シタガ</t>
    </rPh>
    <rPh sb="90" eb="92">
      <t>イッチ</t>
    </rPh>
    <rPh sb="100" eb="102">
      <t>センタク</t>
    </rPh>
    <rPh sb="104" eb="106">
      <t>ヒツヨウ</t>
    </rPh>
    <phoneticPr fontId="7"/>
  </si>
  <si>
    <t>※ 現行バージョンは左記のコマンドで収集した。</t>
    <rPh sb="2" eb="4">
      <t>ゲンコウ</t>
    </rPh>
    <rPh sb="10" eb="12">
      <t>サキ</t>
    </rPh>
    <rPh sb="18" eb="20">
      <t>シュウシュウ</t>
    </rPh>
    <phoneticPr fontId="5"/>
  </si>
  <si>
    <t>#一時リポジトリ定義ファイルを作成</t>
    <rPh sb="1" eb="3">
      <t>イチジ</t>
    </rPh>
    <rPh sb="8" eb="10">
      <t>テイギ</t>
    </rPh>
    <rPh sb="15" eb="17">
      <t>サクセイ</t>
    </rPh>
    <phoneticPr fontId="5"/>
  </si>
  <si>
    <t>more /etc/dnf/modules.d/* || $Error :</t>
    <phoneticPr fontId="5"/>
  </si>
  <si>
    <t>rpm -qa --queryformat="%{NAME}\n" | LANG=C sort | egrep -v 'gpg-pubkey|pg-rex|pm_extra|IO_Tty|Net_OpenSSH' | tee rpms.list || $Error :</t>
    <phoneticPr fontId="5"/>
  </si>
  <si>
    <t>cat &lt;&lt; EOF | tee ~/update.repo || $Error :</t>
    <phoneticPr fontId="5"/>
  </si>
  <si>
    <t>sudo rm -rf $HOME/root/ $HOME/yum.$patch_ver/ || $Error :</t>
    <phoneticPr fontId="5"/>
  </si>
  <si>
    <t>mkdir $HOME/yum.$patch_ver/ || $Error :</t>
    <phoneticPr fontId="5"/>
  </si>
  <si>
    <t>sudo mkdir -p $HOME/root/etc || $Error :</t>
    <phoneticPr fontId="5"/>
  </si>
  <si>
    <t>sudo cp -a /etc/{os-release,redhat-release,oracle-release} $HOME/root/etc/ || $Error :</t>
    <phoneticPr fontId="5"/>
  </si>
  <si>
    <t>sudo ln -sf oracle-release $HOME/root/etc/system-release || $Error :</t>
    <phoneticPr fontId="5"/>
  </si>
  <si>
    <t>sudo dnf -y --releasever=8 --installroot=$HOME/root/ module disable postgresql || $Error :</t>
    <phoneticPr fontId="5"/>
  </si>
  <si>
    <t>sudo dnf clean all || $Error :</t>
    <phoneticPr fontId="5"/>
  </si>
  <si>
    <t>sudo dnf install -y --releasever=8 --installroot=$HOME/root/ --setopt=install_weak_deps=False --config=$HOME/update.repo --disablerepo=\* --enablerepo=ol8_u${minor_ver}_base,ol8_latest,ol8_appstream_latest,ol8_addons_latest,ol8_EPEL,ol8_PG12 --downloadonly --downloaddir=$HOME/yum.$patch_ver/ $(cat rpms.list) || $Error :</t>
    <phoneticPr fontId="5"/>
  </si>
  <si>
    <t>tar czvf yum.$patch_ver.tgz yum.$patch_ver/ || $Error :</t>
    <phoneticPr fontId="5"/>
  </si>
  <si>
    <t>cd /backup/conf/common/ || $Error :</t>
    <phoneticPr fontId="5"/>
  </si>
  <si>
    <t>sudo cp -a yum.$i_LOCAL_YUM_REPO_VER ./yum.$patch_ver || $Error :</t>
    <phoneticPr fontId="5"/>
  </si>
  <si>
    <t>sudo rm -f /tmp/yum.$patch_ver.tgz || $Error :</t>
    <phoneticPr fontId="5"/>
  </si>
  <si>
    <t>cd yum.$patch_ver || $Error :</t>
    <phoneticPr fontId="5"/>
  </si>
  <si>
    <t>sudo createrepo . || $Error :</t>
    <phoneticPr fontId="5"/>
  </si>
  <si>
    <t>. /etc/i_env || $Error :</t>
    <phoneticPr fontId="5"/>
  </si>
  <si>
    <t>sudo rm -f /backup/conf/common/yum || $Error :</t>
    <phoneticPr fontId="5"/>
  </si>
  <si>
    <t>sudo ln -sf yum.$i_LOCAL_YUM_REPO_VER /backup/conf/common/yum || $Error :</t>
    <phoneticPr fontId="5"/>
  </si>
  <si>
    <t>cd || $Error :</t>
    <phoneticPr fontId="5"/>
  </si>
  <si>
    <t>sudo dnf update -y || $Error :</t>
    <phoneticPr fontId="5"/>
  </si>
  <si>
    <t>sudo sed -i -e 's/"fence"/"ignore"/' /root/dbcluster.xml</t>
    <phoneticPr fontId="5"/>
  </si>
  <si>
    <t>name=PostgreSQL 12 Comunity Edition (\$basearch)</t>
  </si>
  <si>
    <t>[pgdg12]</t>
    <phoneticPr fontId="7"/>
  </si>
  <si>
    <t>cat &lt;&lt; 'EOF' | tee /etc/yum.repos.d/pgdg-redhat-all.repo || $Error :</t>
    <phoneticPr fontId="7"/>
  </si>
  <si>
    <t>sudo sed -i -e "s/^export i_LOCAL_YUM_REPO_VER=.*\$/export i_LOCAL_YUM_REPO_VER=$patch_ver/" /etc/i_env || $Error :</t>
    <phoneticPr fontId="5"/>
  </si>
  <si>
    <r>
      <t>name=</t>
    </r>
    <r>
      <rPr>
        <b/>
        <sz val="11"/>
        <color rgb="FF0000FF"/>
        <rFont val="Meiryo UI"/>
        <family val="3"/>
        <charset val="128"/>
      </rPr>
      <t>httpd</t>
    </r>
    <phoneticPr fontId="5"/>
  </si>
  <si>
    <r>
      <t>stream=</t>
    </r>
    <r>
      <rPr>
        <b/>
        <sz val="11"/>
        <color rgb="FF0000FF"/>
        <rFont val="Meiryo UI"/>
        <family val="3"/>
        <charset val="128"/>
      </rPr>
      <t>2.4</t>
    </r>
    <phoneticPr fontId="5"/>
  </si>
  <si>
    <r>
      <t>name=</t>
    </r>
    <r>
      <rPr>
        <b/>
        <sz val="11"/>
        <color rgb="FF0000FF"/>
        <rFont val="Meiryo UI"/>
        <family val="3"/>
        <charset val="128"/>
      </rPr>
      <t>javapackages-runtime</t>
    </r>
    <phoneticPr fontId="5"/>
  </si>
  <si>
    <r>
      <t>stream=</t>
    </r>
    <r>
      <rPr>
        <b/>
        <sz val="11"/>
        <color rgb="FF0000FF"/>
        <rFont val="Meiryo UI"/>
        <family val="3"/>
        <charset val="128"/>
      </rPr>
      <t>201801</t>
    </r>
    <phoneticPr fontId="5"/>
  </si>
  <si>
    <r>
      <t>name=</t>
    </r>
    <r>
      <rPr>
        <b/>
        <sz val="11"/>
        <color rgb="FF0000FF"/>
        <rFont val="Meiryo UI"/>
        <family val="3"/>
        <charset val="128"/>
      </rPr>
      <t>mariadb</t>
    </r>
    <phoneticPr fontId="5"/>
  </si>
  <si>
    <r>
      <t>stream=</t>
    </r>
    <r>
      <rPr>
        <b/>
        <sz val="11"/>
        <color rgb="FF0000FF"/>
        <rFont val="Meiryo UI"/>
        <family val="3"/>
        <charset val="128"/>
      </rPr>
      <t>10.3</t>
    </r>
    <phoneticPr fontId="5"/>
  </si>
  <si>
    <r>
      <t>name=</t>
    </r>
    <r>
      <rPr>
        <b/>
        <sz val="11"/>
        <color rgb="FF0000FF"/>
        <rFont val="Meiryo UI"/>
        <family val="3"/>
        <charset val="128"/>
      </rPr>
      <t>perl-IO-Socket-SSL</t>
    </r>
    <phoneticPr fontId="5"/>
  </si>
  <si>
    <r>
      <t>stream=</t>
    </r>
    <r>
      <rPr>
        <b/>
        <sz val="11"/>
        <color rgb="FF0000FF"/>
        <rFont val="Meiryo UI"/>
        <family val="3"/>
        <charset val="128"/>
      </rPr>
      <t>2.066</t>
    </r>
    <phoneticPr fontId="5"/>
  </si>
  <si>
    <r>
      <t>name=</t>
    </r>
    <r>
      <rPr>
        <b/>
        <sz val="11"/>
        <color rgb="FF0000FF"/>
        <rFont val="Meiryo UI"/>
        <family val="3"/>
        <charset val="128"/>
      </rPr>
      <t>perl-libwww-perl</t>
    </r>
    <phoneticPr fontId="5"/>
  </si>
  <si>
    <r>
      <t>stream=</t>
    </r>
    <r>
      <rPr>
        <b/>
        <sz val="11"/>
        <color rgb="FF0000FF"/>
        <rFont val="Meiryo UI"/>
        <family val="3"/>
        <charset val="128"/>
      </rPr>
      <t>6.34</t>
    </r>
    <phoneticPr fontId="5"/>
  </si>
  <si>
    <r>
      <t>name=</t>
    </r>
    <r>
      <rPr>
        <b/>
        <sz val="11"/>
        <color rgb="FF0000FF"/>
        <rFont val="Meiryo UI"/>
        <family val="3"/>
        <charset val="128"/>
      </rPr>
      <t>perl</t>
    </r>
    <phoneticPr fontId="5"/>
  </si>
  <si>
    <r>
      <t>stream=</t>
    </r>
    <r>
      <rPr>
        <b/>
        <sz val="11"/>
        <color rgb="FF0000FF"/>
        <rFont val="Meiryo UI"/>
        <family val="3"/>
        <charset val="128"/>
      </rPr>
      <t>5.26</t>
    </r>
    <phoneticPr fontId="5"/>
  </si>
  <si>
    <r>
      <t>name=</t>
    </r>
    <r>
      <rPr>
        <b/>
        <sz val="11"/>
        <color rgb="FF0000FF"/>
        <rFont val="Meiryo UI"/>
        <family val="3"/>
        <charset val="128"/>
      </rPr>
      <t>postgresql</t>
    </r>
    <phoneticPr fontId="5"/>
  </si>
  <si>
    <r>
      <t>state=</t>
    </r>
    <r>
      <rPr>
        <b/>
        <sz val="11"/>
        <color rgb="FF0000FF"/>
        <rFont val="Meiryo UI"/>
        <family val="3"/>
        <charset val="128"/>
      </rPr>
      <t>disabled</t>
    </r>
    <phoneticPr fontId="5"/>
  </si>
  <si>
    <r>
      <t>name=</t>
    </r>
    <r>
      <rPr>
        <b/>
        <sz val="11"/>
        <color rgb="FF0000FF"/>
        <rFont val="Meiryo UI"/>
        <family val="3"/>
        <charset val="128"/>
      </rPr>
      <t>python36</t>
    </r>
    <phoneticPr fontId="5"/>
  </si>
  <si>
    <r>
      <t>stream=</t>
    </r>
    <r>
      <rPr>
        <b/>
        <sz val="11"/>
        <color rgb="FF0000FF"/>
        <rFont val="Meiryo UI"/>
        <family val="3"/>
        <charset val="128"/>
      </rPr>
      <t>3.6</t>
    </r>
    <phoneticPr fontId="5"/>
  </si>
  <si>
    <r>
      <t>name=</t>
    </r>
    <r>
      <rPr>
        <b/>
        <sz val="11"/>
        <color rgb="FF0000FF"/>
        <rFont val="Meiryo UI"/>
        <family val="3"/>
        <charset val="128"/>
      </rPr>
      <t>ruby</t>
    </r>
    <phoneticPr fontId="5"/>
  </si>
  <si>
    <r>
      <t>stream=</t>
    </r>
    <r>
      <rPr>
        <b/>
        <sz val="11"/>
        <color rgb="FF0000FF"/>
        <rFont val="Meiryo UI"/>
        <family val="3"/>
        <charset val="128"/>
      </rPr>
      <t>2.5</t>
    </r>
    <phoneticPr fontId="5"/>
  </si>
  <si>
    <r>
      <t>name=</t>
    </r>
    <r>
      <rPr>
        <b/>
        <sz val="11"/>
        <color rgb="FF0000FF"/>
        <rFont val="Meiryo UI"/>
        <family val="3"/>
        <charset val="128"/>
      </rPr>
      <t>satellite-5-client</t>
    </r>
    <phoneticPr fontId="5"/>
  </si>
  <si>
    <r>
      <t>stream=</t>
    </r>
    <r>
      <rPr>
        <b/>
        <sz val="11"/>
        <color rgb="FF0000FF"/>
        <rFont val="Meiryo UI"/>
        <family val="3"/>
        <charset val="128"/>
      </rPr>
      <t>1.0</t>
    </r>
    <phoneticPr fontId="5"/>
  </si>
  <si>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172.17.6.101</t>
    </r>
    <r>
      <rPr>
        <b/>
        <sz val="11"/>
        <color rgb="FFFF0000"/>
        <rFont val="Meiryo UI"/>
        <family val="3"/>
        <charset val="128"/>
      </rPr>
      <t>:/tmp/</t>
    </r>
    <phoneticPr fontId="5"/>
  </si>
  <si>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172.17.6.102</t>
    </r>
    <r>
      <rPr>
        <b/>
        <sz val="11"/>
        <color rgb="FFFF0000"/>
        <rFont val="Meiryo UI"/>
        <family val="3"/>
        <charset val="128"/>
      </rPr>
      <t>:/tmp/</t>
    </r>
    <phoneticPr fontId="5"/>
  </si>
  <si>
    <t>chroot /mnt/sysimage/</t>
    <phoneticPr fontId="7"/>
  </si>
  <si>
    <t>cat &lt;&lt; 'EOF' | tee /usr/local/bin/i_is_normal_status.bash || $Error :</t>
  </si>
  <si>
    <t>chmod 755 /usr/local/bin/i_is_normal_status.bash || $Error :</t>
  </si>
  <si>
    <t>chown root:apl /usr/local/bin/health_check_httpd_tomcat || $Error :</t>
    <phoneticPr fontId="7"/>
  </si>
  <si>
    <t>chmod 775 /usr/local/bin/health_check_httpd_tomcat || $Error :</t>
    <phoneticPr fontId="7"/>
  </si>
  <si>
    <r>
      <t xml:space="preserve">sudo dnf -y --releasever=8 --installroot=$HOME/root/ module </t>
    </r>
    <r>
      <rPr>
        <b/>
        <sz val="11"/>
        <color rgb="FF0000FF"/>
        <rFont val="Meiryo UI"/>
        <family val="3"/>
        <charset val="128"/>
      </rPr>
      <t>enable httpd:2.4 javapackages-runtime:201801 mariadb:10.3 perl-IO-Socket-SSL:2.066 perl-libwww-perl:6.34 perl:5.26 python36:3.6 ruby:2.5 satellite-5-client:1.0</t>
    </r>
    <r>
      <rPr>
        <b/>
        <sz val="11"/>
        <color rgb="FFFF0000"/>
        <rFont val="Meiryo UI"/>
        <family val="3"/>
        <charset val="128"/>
      </rPr>
      <t xml:space="preserve"> || $Error :</t>
    </r>
    <phoneticPr fontId="5"/>
  </si>
  <si>
    <t># 業務アプリ正常動作確認スクリプト配置</t>
    <rPh sb="2" eb="4">
      <t>ギョウム</t>
    </rPh>
    <rPh sb="7" eb="9">
      <t>セイジョウ</t>
    </rPh>
    <rPh sb="9" eb="11">
      <t>ドウサ</t>
    </rPh>
    <rPh sb="11" eb="13">
      <t>カクニン</t>
    </rPh>
    <rPh sb="18" eb="20">
      <t>ハイチ</t>
    </rPh>
    <phoneticPr fontId="7"/>
  </si>
  <si>
    <t># 業務アプリ実行用ユーザ作成</t>
    <rPh sb="2" eb="4">
      <t>ギョウム</t>
    </rPh>
    <rPh sb="7" eb="9">
      <t>ジッコウ</t>
    </rPh>
    <rPh sb="9" eb="10">
      <t>ヨウ</t>
    </rPh>
    <rPh sb="13" eb="15">
      <t>サクセイ</t>
    </rPh>
    <phoneticPr fontId="7"/>
  </si>
  <si>
    <t>sudo tail -f /var/log/messages</t>
    <phoneticPr fontId="5"/>
  </si>
  <si>
    <t># 対向機からのLuksパスフレーズ自動入力停止</t>
    <rPh sb="2" eb="4">
      <t>タイコウ</t>
    </rPh>
    <rPh sb="4" eb="5">
      <t>キ</t>
    </rPh>
    <rPh sb="18" eb="20">
      <t>ジドウ</t>
    </rPh>
    <rPh sb="20" eb="22">
      <t>ニュウリョク</t>
    </rPh>
    <rPh sb="22" eb="24">
      <t>テイシ</t>
    </rPh>
    <phoneticPr fontId="7"/>
  </si>
  <si>
    <t>※ DBクラスターを停止し、最新オフラインバックアップを1,2号機で取得し、バックアップを対向機にコピーしてから作業を開始すること。</t>
    <rPh sb="10" eb="12">
      <t>テイシ</t>
    </rPh>
    <rPh sb="14" eb="16">
      <t>サイシン</t>
    </rPh>
    <rPh sb="31" eb="33">
      <t>ゴウキ</t>
    </rPh>
    <rPh sb="34" eb="36">
      <t>シュトク</t>
    </rPh>
    <rPh sb="45" eb="47">
      <t>タイコウ</t>
    </rPh>
    <rPh sb="47" eb="48">
      <t>キ</t>
    </rPh>
    <rPh sb="56" eb="58">
      <t>サギョウ</t>
    </rPh>
    <rPh sb="59" eb="61">
      <t>カイシ</t>
    </rPh>
    <phoneticPr fontId="5"/>
  </si>
  <si>
    <t># オフラインバックアップ</t>
    <phoneticPr fontId="5"/>
  </si>
  <si>
    <t># バックアップを対向機にコピー</t>
    <rPh sb="9" eb="11">
      <t>タイコウ</t>
    </rPh>
    <rPh sb="11" eb="12">
      <t>キ</t>
    </rPh>
    <phoneticPr fontId="7"/>
  </si>
  <si>
    <t>b</t>
    <phoneticPr fontId="5"/>
  </si>
  <si>
    <t># DBクラスター停止</t>
    <rPh sb="9" eb="11">
      <t>テイシ</t>
    </rPh>
    <phoneticPr fontId="5"/>
  </si>
  <si>
    <t># オンラインバックアップ</t>
    <phoneticPr fontId="5"/>
  </si>
  <si>
    <t>sudo /usr/local/bin/i_unset_no_send_luks_pp_mode.bash || $Error :</t>
    <phoneticPr fontId="5"/>
  </si>
  <si>
    <t>sudo /usr/local/bin/i_set_no_send_luks_pp_mode.bash || $Error :</t>
    <phoneticPr fontId="5"/>
  </si>
  <si>
    <t>sudo reboot</t>
    <phoneticPr fontId="7"/>
  </si>
  <si>
    <t>. /etc/i_env || $Error :</t>
    <phoneticPr fontId="7"/>
  </si>
  <si>
    <t>cat /root/.ssh/dracut</t>
    <phoneticPr fontId="7"/>
  </si>
  <si>
    <t>. /etc/i_env || $Error :</t>
    <phoneticPr fontId="7"/>
  </si>
  <si>
    <t>shred -uvz /etc/i_env || $Error :</t>
    <phoneticPr fontId="7"/>
  </si>
  <si>
    <t>tar xzf /root/apl.dir.tgz || $Error :</t>
    <phoneticPr fontId="5"/>
  </si>
  <si>
    <t>cd / || $Error :</t>
    <phoneticPr fontId="5"/>
  </si>
  <si>
    <t>shred -uvz /etc/machine-id</t>
    <phoneticPr fontId="7"/>
  </si>
  <si>
    <t>shred -uvz /etc/ssh/ssh_host_*</t>
    <phoneticPr fontId="7"/>
  </si>
  <si>
    <t>shred -uvz /etc/ssh/dracut_*</t>
    <phoneticPr fontId="7"/>
  </si>
  <si>
    <t>shred -uvz /mnt/sysimage/root/.pp || $Error :</t>
    <phoneticPr fontId="5"/>
  </si>
  <si>
    <t xml:space="preserve">    inst_simple /etc/i_env /etc/i_env</t>
    <phoneticPr fontId="7"/>
  </si>
  <si>
    <t xml:space="preserve">Trusted IP Address10:  </t>
    <phoneticPr fontId="7"/>
  </si>
  <si>
    <t xml:space="preserve">root's cron settings1:  </t>
    <phoneticPr fontId="7"/>
  </si>
  <si>
    <t>※ 空欄OK (既存6行に続くcron設定を追加)</t>
    <rPh sb="8" eb="10">
      <t>キソン</t>
    </rPh>
    <rPh sb="11" eb="12">
      <t>ギョウ</t>
    </rPh>
    <rPh sb="13" eb="14">
      <t>ツヅ</t>
    </rPh>
    <rPh sb="19" eb="21">
      <t>セッテイ</t>
    </rPh>
    <rPh sb="22" eb="24">
      <t>ツイカ</t>
    </rPh>
    <phoneticPr fontId="7"/>
  </si>
  <si>
    <t>※ 空欄OK (既存7行に続くcron設定を追加)</t>
    <rPh sb="8" eb="10">
      <t>キソン</t>
    </rPh>
    <rPh sb="11" eb="12">
      <t>ギョウ</t>
    </rPh>
    <rPh sb="13" eb="14">
      <t>ツヅ</t>
    </rPh>
    <rPh sb="19" eb="21">
      <t>セッテイ</t>
    </rPh>
    <rPh sb="22" eb="24">
      <t>ツイカ</t>
    </rPh>
    <phoneticPr fontId="7"/>
  </si>
  <si>
    <t>※ 空欄OK (既存8行に続くcron設定を追加)</t>
    <rPh sb="8" eb="10">
      <t>キソン</t>
    </rPh>
    <rPh sb="11" eb="12">
      <t>ギョウ</t>
    </rPh>
    <rPh sb="13" eb="14">
      <t>ツヅ</t>
    </rPh>
    <rPh sb="19" eb="21">
      <t>セッテイ</t>
    </rPh>
    <rPh sb="22" eb="24">
      <t>ツイカ</t>
    </rPh>
    <phoneticPr fontId="7"/>
  </si>
  <si>
    <t>※ 空欄OK (既存9行に続くcron設定を追加)</t>
    <rPh sb="8" eb="10">
      <t>キソン</t>
    </rPh>
    <rPh sb="11" eb="12">
      <t>ギョウ</t>
    </rPh>
    <rPh sb="13" eb="14">
      <t>ツヅ</t>
    </rPh>
    <rPh sb="19" eb="21">
      <t>セッテイ</t>
    </rPh>
    <rPh sb="22" eb="24">
      <t>ツイカ</t>
    </rPh>
    <phoneticPr fontId="7"/>
  </si>
  <si>
    <t>※ 空欄OK (既存10行に続くcron設定を追加)</t>
    <rPh sb="8" eb="10">
      <t>キソン</t>
    </rPh>
    <rPh sb="12" eb="13">
      <t>ギョウ</t>
    </rPh>
    <rPh sb="14" eb="15">
      <t>ツヅ</t>
    </rPh>
    <rPh sb="20" eb="22">
      <t>セッテイ</t>
    </rPh>
    <rPh sb="23" eb="25">
      <t>ツイカ</t>
    </rPh>
    <phoneticPr fontId="7"/>
  </si>
  <si>
    <t>※ 空欄OK (既存11行に続くcron設定を追加)</t>
    <rPh sb="8" eb="10">
      <t>キソン</t>
    </rPh>
    <rPh sb="12" eb="13">
      <t>ギョウ</t>
    </rPh>
    <rPh sb="14" eb="15">
      <t>ツヅ</t>
    </rPh>
    <rPh sb="20" eb="22">
      <t>セッテイ</t>
    </rPh>
    <rPh sb="23" eb="25">
      <t>ツイカ</t>
    </rPh>
    <phoneticPr fontId="7"/>
  </si>
  <si>
    <t>※ 空欄OK (既存12行に続くcron設定を追加)</t>
    <rPh sb="8" eb="10">
      <t>キソン</t>
    </rPh>
    <rPh sb="12" eb="13">
      <t>ギョウ</t>
    </rPh>
    <rPh sb="14" eb="15">
      <t>ツヅ</t>
    </rPh>
    <rPh sb="20" eb="22">
      <t>セッテイ</t>
    </rPh>
    <rPh sb="23" eb="25">
      <t>ツイカ</t>
    </rPh>
    <phoneticPr fontId="7"/>
  </si>
  <si>
    <t>※ 空欄OK (既存13行に続くcron設定を追加)</t>
    <rPh sb="8" eb="10">
      <t>キソン</t>
    </rPh>
    <rPh sb="12" eb="13">
      <t>ギョウ</t>
    </rPh>
    <rPh sb="14" eb="15">
      <t>ツヅ</t>
    </rPh>
    <rPh sb="20" eb="22">
      <t>セッテイ</t>
    </rPh>
    <rPh sb="23" eb="25">
      <t>ツイカ</t>
    </rPh>
    <phoneticPr fontId="7"/>
  </si>
  <si>
    <t>※ 空欄OK (既存14行に続くcron設定を追加)</t>
    <rPh sb="8" eb="10">
      <t>キソン</t>
    </rPh>
    <rPh sb="12" eb="13">
      <t>ギョウ</t>
    </rPh>
    <rPh sb="14" eb="15">
      <t>ツヅ</t>
    </rPh>
    <rPh sb="20" eb="22">
      <t>セッテイ</t>
    </rPh>
    <rPh sb="23" eb="25">
      <t>ツイカ</t>
    </rPh>
    <phoneticPr fontId="7"/>
  </si>
  <si>
    <t>※ 空欄OK (既存15行に続くcron設定を追加)</t>
    <rPh sb="8" eb="10">
      <t>キソン</t>
    </rPh>
    <rPh sb="12" eb="13">
      <t>ギョウ</t>
    </rPh>
    <rPh sb="14" eb="15">
      <t>ツヅ</t>
    </rPh>
    <rPh sb="20" eb="22">
      <t>セッテイ</t>
    </rPh>
    <rPh sb="23" eb="25">
      <t>ツイカ</t>
    </rPh>
    <phoneticPr fontId="7"/>
  </si>
  <si>
    <t>※ 空欄OK (既存16行に続くcron設定を追加)</t>
    <rPh sb="8" eb="10">
      <t>キソン</t>
    </rPh>
    <rPh sb="12" eb="13">
      <t>ギョウ</t>
    </rPh>
    <rPh sb="14" eb="15">
      <t>ツヅ</t>
    </rPh>
    <rPh sb="20" eb="22">
      <t>セッテイ</t>
    </rPh>
    <rPh sb="23" eb="25">
      <t>ツイカ</t>
    </rPh>
    <phoneticPr fontId="7"/>
  </si>
  <si>
    <t>※ 空欄OK (既存17行に続くcron設定を追加)</t>
    <rPh sb="8" eb="10">
      <t>キソン</t>
    </rPh>
    <rPh sb="12" eb="13">
      <t>ギョウ</t>
    </rPh>
    <rPh sb="14" eb="15">
      <t>ツヅ</t>
    </rPh>
    <rPh sb="20" eb="22">
      <t>セッテイ</t>
    </rPh>
    <rPh sb="23" eb="25">
      <t>ツイカ</t>
    </rPh>
    <phoneticPr fontId="7"/>
  </si>
  <si>
    <t xml:space="preserve">root's cron settings2:  </t>
    <phoneticPr fontId="7"/>
  </si>
  <si>
    <t xml:space="preserve">root's cron settings3:  </t>
    <phoneticPr fontId="7"/>
  </si>
  <si>
    <t xml:space="preserve">root's cron settings4:  </t>
    <phoneticPr fontId="7"/>
  </si>
  <si>
    <t xml:space="preserve">root's cron settings5:  </t>
    <phoneticPr fontId="7"/>
  </si>
  <si>
    <t xml:space="preserve">root's cron settings6:  </t>
    <phoneticPr fontId="7"/>
  </si>
  <si>
    <t xml:space="preserve">root's cron settings7:  </t>
    <phoneticPr fontId="7"/>
  </si>
  <si>
    <t xml:space="preserve">root's cron settings8:  </t>
    <phoneticPr fontId="7"/>
  </si>
  <si>
    <t xml:space="preserve">root's cron settings9:  </t>
    <phoneticPr fontId="7"/>
  </si>
  <si>
    <t xml:space="preserve">root's cron settings10:  </t>
    <phoneticPr fontId="7"/>
  </si>
  <si>
    <t xml:space="preserve">root's cron settings11:  </t>
    <phoneticPr fontId="7"/>
  </si>
  <si>
    <t xml:space="preserve">root's cron settings12:  </t>
    <phoneticPr fontId="7"/>
  </si>
  <si>
    <t>40 * * * * root /usr/local/bin/i_pgdump.bash &gt; /dev/null 2&gt;&amp;1 || :</t>
  </si>
  <si>
    <t>45 * * * * root /usr/local/bin/i_copy_backup_to_peer.bash &gt; /dev/null 2&gt;&amp;1 || :</t>
  </si>
  <si>
    <t>SHELL=/bin/bash</t>
  </si>
  <si>
    <t>PATH=/sbin:/bin:/usr/sbin:/usr/bin</t>
  </si>
  <si>
    <t>MAILTO=root</t>
  </si>
  <si>
    <t># For details see man 4 crontabs</t>
  </si>
  <si>
    <t># Example of job definition:</t>
  </si>
  <si>
    <t># .---------------- minute (0 - 59)</t>
  </si>
  <si>
    <t># |  .------------- hour (0 - 23)</t>
  </si>
  <si>
    <t># |  |  .---------- day of month (1 - 31)</t>
  </si>
  <si>
    <t># |  |  |  .------- month (1 - 12) OR jan,feb,mar,apr ...</t>
  </si>
  <si>
    <t># |  |  |  |  .---- day of week (0 - 6) (Sunday=0 or 7) OR sun,mon,tue,wed,thu,fri,sat</t>
  </si>
  <si>
    <t># |  |  |  |  |</t>
  </si>
  <si>
    <t># *  *  *  *  * user-name  command to be executed</t>
  </si>
  <si>
    <t>0 0 * * * root /bin/bash /etc/cron.daily/logrotate</t>
  </si>
  <si>
    <t>0 0 * * * root /usr/local/bin/i_audit_log_rotate.bash -f &gt; /dev/null 2&gt;&amp;1 || :</t>
  </si>
  <si>
    <t>* * * * * root /usr/local/bin/i_aide_check.bash -f -a &gt; /dev/null 2&gt;&amp;1 || :</t>
  </si>
  <si>
    <t>* * * * * root /usr/local/bin/i_copy_auth_info_to_peer.bash &gt; /dev/null 2&gt;&amp;1 || :</t>
  </si>
  <si>
    <t>* * * * * root /usr/local/bin/i_copy_cron_settings_for_apl.bash &gt; /dev/null 2&gt;&amp;1 || :</t>
  </si>
  <si>
    <t>* * * * * root /usr/local/bin/i_send_luks_pp.bash -f &gt; /dev/null 2&gt;&amp;1 || :</t>
  </si>
  <si>
    <t>9.0.52</t>
    <phoneticPr fontId="7"/>
  </si>
  <si>
    <t xml:space="preserve">  UserKnownHostsFile /dev/null</t>
    <phoneticPr fontId="7"/>
  </si>
  <si>
    <t>/root/i_init_log_dir.bash</t>
    <phoneticPr fontId="7"/>
  </si>
  <si>
    <t xml:space="preserve">  if [ -f /etc/sysconfig/NoSendLuksPP ]; then</t>
    <phoneticPr fontId="7"/>
  </si>
  <si>
    <t xml:space="preserve">    exit 0</t>
    <phoneticPr fontId="7"/>
  </si>
  <si>
    <t xml:space="preserve">  fi</t>
    <phoneticPr fontId="7"/>
  </si>
  <si>
    <t>cat /root/.ssh/infra001.otp</t>
    <phoneticPr fontId="7"/>
  </si>
  <si>
    <t>cat /root/.ssh/infra001.pp</t>
    <phoneticPr fontId="7"/>
  </si>
  <si>
    <t>cat /root/.ssh/infra001</t>
    <phoneticPr fontId="7"/>
  </si>
  <si>
    <t>mount /dev/mapper/luks-backup /backup  || $Error :</t>
    <phoneticPr fontId="7"/>
  </si>
  <si>
    <t>mkdir /backup  || $Error :</t>
    <phoneticPr fontId="7"/>
  </si>
  <si>
    <t>umount /backup  || umount -f /backup  || umount -l /backup  || $Error :</t>
    <phoneticPr fontId="7"/>
  </si>
  <si>
    <t>※ ここでは、ネットワークが利用できるようになるまでに1分ほど待ってからになる。</t>
    <rPh sb="14" eb="16">
      <t>リヨウ</t>
    </rPh>
    <rPh sb="28" eb="29">
      <t>フン</t>
    </rPh>
    <rPh sb="31" eb="32">
      <t>マ</t>
    </rPh>
    <phoneticPr fontId="7"/>
  </si>
  <si>
    <t>sudo scp /root/.pp $i_NODE2_BOND0_IP:/root/</t>
    <phoneticPr fontId="7"/>
  </si>
  <si>
    <t>sudo /usr/local/bin/i_onlinebackup.bash -f || $Error :</t>
    <phoneticPr fontId="7"/>
  </si>
  <si>
    <t>sudo rsync -aAHXS -e ssh  /backup/self/onlinebackup/$(cat /backup/self/onlinebackup/last)/ $i_NODE2_BOND0_IP:/mnt/sysimage/ || $Error :</t>
    <phoneticPr fontId="7"/>
  </si>
  <si>
    <t>sudo rsync -aAHXS -e ssh /backup/apl/ $i_NODE2_BOND0_IP:/mnt/sysimage/backup/apl/ || $Error :</t>
    <phoneticPr fontId="7"/>
  </si>
  <si>
    <t>sudo rsync -aAHXS -e ssh /backup/conf/ $i_NODE2_BOND0_IP:/mnt/sysimage/backup/conf/ || $Error :</t>
    <phoneticPr fontId="7"/>
  </si>
  <si>
    <t>sudo rsync -aAHXS -e ssh /backup/iso/ $i_NODE2_BOND0_IP:/mnt/sysimage/backup/iso/ || $Error :</t>
    <phoneticPr fontId="7"/>
  </si>
  <si>
    <t>sudo rsync -aAHXS -e ssh /backup/self/ $i_NODE2_BOND0_IP:/mnt/sysimage/backup/peer/ || $Error :</t>
    <phoneticPr fontId="7"/>
  </si>
  <si>
    <t>sudo mkdir -p /backup/peer || $Error :</t>
    <phoneticPr fontId="7"/>
  </si>
  <si>
    <t>sudo rsync -aAHXS -e ssh /backup/peer/ $i_NODE2_BOND0_IP:/mnt/sysimage/backup/self/ || $Error :</t>
    <phoneticPr fontId="7"/>
  </si>
  <si>
    <r>
      <t xml:space="preserve">パスワード: </t>
    </r>
    <r>
      <rPr>
        <b/>
        <sz val="11"/>
        <color rgb="FF0000FF"/>
        <rFont val="Yu Gothic"/>
        <family val="3"/>
        <charset val="128"/>
        <scheme val="minor"/>
      </rPr>
      <t>****************</t>
    </r>
    <phoneticPr fontId="7"/>
  </si>
  <si>
    <t>#バックアップ</t>
    <phoneticPr fontId="5"/>
  </si>
  <si>
    <t>#1号機のバックアップ（2号機から操作）</t>
    <rPh sb="2" eb="4">
      <t>ゴウキ</t>
    </rPh>
    <rPh sb="13" eb="15">
      <t>ゴウキ</t>
    </rPh>
    <rPh sb="17" eb="19">
      <t>ソウサ</t>
    </rPh>
    <phoneticPr fontId="5"/>
  </si>
  <si>
    <t>sudo ssh $i_peer reboot</t>
    <phoneticPr fontId="5"/>
  </si>
  <si>
    <t># 対向機のOSが起動してからの作業</t>
    <rPh sb="2" eb="4">
      <t>タイコウ</t>
    </rPh>
    <rPh sb="4" eb="5">
      <t>キ</t>
    </rPh>
    <phoneticPr fontId="5"/>
  </si>
  <si>
    <t>sudo ssh $i_peer /usr/local/bin/i_copy_backup_to_peer.bash -f || $Error :</t>
    <phoneticPr fontId="5"/>
  </si>
  <si>
    <t xml:space="preserve">  lvm vgchange -a n vg0 2&gt; /dev/null</t>
    <phoneticPr fontId="7"/>
  </si>
  <si>
    <t># 同様に2号機のバックアップを実施する。</t>
    <rPh sb="2" eb="4">
      <t>ドウヨウ</t>
    </rPh>
    <rPh sb="16" eb="18">
      <t>ジッシ</t>
    </rPh>
    <phoneticPr fontId="5"/>
  </si>
  <si>
    <t>※ Primary機側から操作し、対向機のDBクラスターのみを停止させて、対向機のバックアップを取る手順としても流用可</t>
    <rPh sb="9" eb="10">
      <t>キ</t>
    </rPh>
    <rPh sb="10" eb="11">
      <t>ガワ</t>
    </rPh>
    <rPh sb="13" eb="15">
      <t>ソウサ</t>
    </rPh>
    <rPh sb="17" eb="19">
      <t>タイコウ</t>
    </rPh>
    <rPh sb="19" eb="20">
      <t>キ</t>
    </rPh>
    <rPh sb="31" eb="33">
      <t>テイシ</t>
    </rPh>
    <rPh sb="37" eb="39">
      <t>タイコウ</t>
    </rPh>
    <rPh sb="39" eb="40">
      <t>キ</t>
    </rPh>
    <rPh sb="48" eb="49">
      <t>ト</t>
    </rPh>
    <rPh sb="50" eb="52">
      <t>テジュン</t>
    </rPh>
    <rPh sb="56" eb="58">
      <t>リュウヨウ</t>
    </rPh>
    <rPh sb="58" eb="59">
      <t>カ</t>
    </rPh>
    <phoneticPr fontId="5"/>
  </si>
  <si>
    <t>sudo scp /root/.pp $i_NODE1_BOND0_IP:/root/ || $Error :</t>
    <phoneticPr fontId="7"/>
  </si>
  <si>
    <t>sudo scp -pr /backup/conf/&lt;環境名&gt; $i_peer:/backup/conf/</t>
    <phoneticPr fontId="5"/>
  </si>
  <si>
    <t>※ TypeBの環境変数定義ファイルは存在するが、他案件専用の環境変数定義ファイルは未定義だと思われる。事前に保守環境開発機上で作成する必要がある。</t>
    <rPh sb="8" eb="10">
      <t>カンキョウ</t>
    </rPh>
    <rPh sb="10" eb="12">
      <t>ヘンスウ</t>
    </rPh>
    <rPh sb="12" eb="14">
      <t>テイギ</t>
    </rPh>
    <rPh sb="19" eb="21">
      <t>ソンザイ</t>
    </rPh>
    <rPh sb="25" eb="26">
      <t>タ</t>
    </rPh>
    <rPh sb="26" eb="28">
      <t>アンケン</t>
    </rPh>
    <rPh sb="28" eb="30">
      <t>センヨウ</t>
    </rPh>
    <rPh sb="31" eb="33">
      <t>カンキョウ</t>
    </rPh>
    <rPh sb="33" eb="35">
      <t>ヘンスウ</t>
    </rPh>
    <rPh sb="35" eb="37">
      <t>テイギ</t>
    </rPh>
    <rPh sb="42" eb="45">
      <t>ミテイギ</t>
    </rPh>
    <rPh sb="47" eb="48">
      <t>オモ</t>
    </rPh>
    <rPh sb="52" eb="54">
      <t>ジゼン</t>
    </rPh>
    <rPh sb="55" eb="57">
      <t>ホシュ</t>
    </rPh>
    <rPh sb="57" eb="59">
      <t>カンキョウ</t>
    </rPh>
    <rPh sb="59" eb="61">
      <t>カイハツ</t>
    </rPh>
    <rPh sb="61" eb="63">
      <t>キジョウ</t>
    </rPh>
    <rPh sb="64" eb="66">
      <t>サクセイ</t>
    </rPh>
    <rPh sb="68" eb="70">
      <t>ヒツヨウ</t>
    </rPh>
    <phoneticPr fontId="5"/>
  </si>
  <si>
    <t>sudo rsync -aAHXS -e ssh /backup/self/onlinebackup/$(cat /backup/self/onlinebackup/last)/ $i_NODE1_BOND0_IP:/mnt/sysimage/ || $Error :</t>
    <phoneticPr fontId="7"/>
  </si>
  <si>
    <t># sudo rsync -aAHXS -e ssh /backup/apl/ $i_NODE1_BOND0_IP:/mnt/sysimage/backup/apl/ || $Error :</t>
    <phoneticPr fontId="7"/>
  </si>
  <si>
    <t>sudo rsync -aAHXS -e ssh /backup/conf/common/ $i_NODE1_BOND0_IP:/mnt/sysimage/backup/conf/common/ || $Error :</t>
    <phoneticPr fontId="7"/>
  </si>
  <si>
    <t>sudo rsync -aAHXS -e ssh /backup/iso/ $i_NODE1_BOND0_IP:/mnt/sysimage/backup/iso/ || $Error :</t>
    <phoneticPr fontId="7"/>
  </si>
  <si>
    <t>sudo ssh $i_NODE1_BOND0_IP mkdir -p /mnt/sysimage/backup/conf/common/ || $Error :</t>
    <phoneticPr fontId="7"/>
  </si>
  <si>
    <t>sudo rsync -aAHXS -e ssh /backup/peer/ $i_NODE1_BOND0_IP:/mnt/sysimage/backup/self/ || $Error :</t>
    <phoneticPr fontId="7"/>
  </si>
  <si>
    <t>sudo rsync -aAHXS -e ssh /backup/self/ $i_NODE1_BOND0_IP:/mnt/sysimage/backup/peer/ || $Error :</t>
    <phoneticPr fontId="7"/>
  </si>
  <si>
    <t>sudo rsync -aAHXS -e ssh /backup/conf/ $i_NODE1_BOND0_IP:/mnt/sysimage/backup/conf/ || $Error :</t>
    <phoneticPr fontId="7"/>
  </si>
  <si>
    <t>chmod 400 /mnt/sysimage/root/.pp || $Error :</t>
    <phoneticPr fontId="5"/>
  </si>
  <si>
    <t>/root/i_reset_auth_info_for_other_type.bash</t>
    <phoneticPr fontId="7"/>
  </si>
  <si>
    <t>\cp -a /backup/self/onlinebackup/$(cat /backup/self/onlinebackup/last)/root/.ssh/stonith* /root/.ssh/</t>
  </si>
  <si>
    <t>\cp -a /backup/self/onlinebackup/$(cat /backup/self/onlinebackup/last)/root/.ssh/dracut* /root/.ssh/</t>
  </si>
  <si>
    <t>\cp -a /backup/self/onlinebackup/$(cat /backup/self/onlinebackup/last)/root/.ssh/peer /root/.ssh/</t>
  </si>
  <si>
    <t>\cp -a /backup/self/onlinebackup/$(cat /backup/self/onlinebackup/last)/root/.ssh/authorized_keys /root/.ssh/</t>
  </si>
  <si>
    <r>
      <t xml:space="preserve"># </t>
    </r>
    <r>
      <rPr>
        <b/>
        <sz val="11"/>
        <color rgb="FFFF0000"/>
        <rFont val="Yu Gothic"/>
        <family val="3"/>
        <charset val="128"/>
        <scheme val="minor"/>
      </rPr>
      <t>開発機専用</t>
    </r>
    <r>
      <rPr>
        <b/>
        <sz val="11"/>
        <rFont val="Yu Gothic"/>
        <family val="3"/>
        <charset val="128"/>
        <scheme val="minor"/>
      </rPr>
      <t>手順、認証情報コピー</t>
    </r>
    <rPh sb="2" eb="4">
      <t>カイハツ</t>
    </rPh>
    <rPh sb="4" eb="5">
      <t>キ</t>
    </rPh>
    <rPh sb="5" eb="7">
      <t>センヨウ</t>
    </rPh>
    <rPh sb="7" eb="9">
      <t>テジュン</t>
    </rPh>
    <rPh sb="10" eb="12">
      <t>ニンショウ</t>
    </rPh>
    <rPh sb="12" eb="14">
      <t>ジョウホウ</t>
    </rPh>
    <phoneticPr fontId="7"/>
  </si>
  <si>
    <r>
      <t xml:space="preserve">echo -n </t>
    </r>
    <r>
      <rPr>
        <b/>
        <sz val="11"/>
        <color rgb="FFFF0000"/>
        <rFont val="Yu Gothic"/>
        <family val="3"/>
        <charset val="128"/>
        <scheme val="minor"/>
      </rPr>
      <t>password</t>
    </r>
    <r>
      <rPr>
        <b/>
        <sz val="11"/>
        <color rgb="FF0000FF"/>
        <rFont val="Yu Gothic"/>
        <family val="3"/>
        <charset val="128"/>
        <scheme val="minor"/>
      </rPr>
      <t xml:space="preserve"> | passwd admin --stdin</t>
    </r>
    <phoneticPr fontId="5"/>
  </si>
  <si>
    <t>sudo dracut -vf --regenerate-all || $Error :</t>
    <phoneticPr fontId="5"/>
  </si>
  <si>
    <t>※ TypeB 2号機の構築は、「2号機コピー構築」シートを参照。インストーラーから起動する際のカーネル起動パラメータ、特にIPアドレスに注意すること。</t>
    <rPh sb="9" eb="11">
      <t>ゴウキ</t>
    </rPh>
    <rPh sb="12" eb="14">
      <t>コウチク</t>
    </rPh>
    <rPh sb="18" eb="20">
      <t>ゴウキ</t>
    </rPh>
    <rPh sb="23" eb="25">
      <t>コウチク</t>
    </rPh>
    <rPh sb="30" eb="32">
      <t>サンショウ</t>
    </rPh>
    <rPh sb="42" eb="44">
      <t>キドウ</t>
    </rPh>
    <rPh sb="46" eb="47">
      <t>サイ</t>
    </rPh>
    <rPh sb="52" eb="54">
      <t>キドウ</t>
    </rPh>
    <rPh sb="60" eb="61">
      <t>トク</t>
    </rPh>
    <rPh sb="69" eb="71">
      <t>チュウイ</t>
    </rPh>
    <phoneticPr fontId="5"/>
  </si>
  <si>
    <t>※ 「dbcluster」シートを参照し、DBクラスターを起動する。</t>
    <rPh sb="17" eb="19">
      <t>サンショウ</t>
    </rPh>
    <rPh sb="29" eb="31">
      <t>キドウ</t>
    </rPh>
    <phoneticPr fontId="5"/>
  </si>
  <si>
    <t>※ http://linux-ha.osdn.jp/wp/dl</t>
    <phoneticPr fontId="7"/>
  </si>
  <si>
    <t>curl -O https://dotsrc.dl.osdn.net/osdn/pg-rex/74752/pg-rex12-3.0-2.tar.gz</t>
    <phoneticPr fontId="7"/>
  </si>
  <si>
    <t>tar xzf pg-rex12-*.tar.gz || $Error :</t>
    <phoneticPr fontId="7"/>
  </si>
  <si>
    <t>vm.swappiness = 0</t>
    <phoneticPr fontId="7"/>
  </si>
  <si>
    <t>cat &lt;&lt; 'EOF' | tee /usr/local/bin/i_common.include || $Error :</t>
    <phoneticPr fontId="7"/>
  </si>
  <si>
    <t>sudo dracut -vf --regenerate-all || $Error :</t>
    <phoneticPr fontId="7"/>
  </si>
  <si>
    <t>ls -l /backup/iso/</t>
  </si>
  <si>
    <t>echo $i_INSTALLER_ISO</t>
  </si>
  <si>
    <t># curl -O https://dotsrc.dl.osdn.net/osdn/pg-rex/74752/pg-rex12-3.0-2.tar.gz</t>
    <phoneticPr fontId="5"/>
  </si>
  <si>
    <t># curl -O https://downloads.apache.org/tomcat/tomcat-9/v9.0.52/bin/apache-tomcat-9.0.52.tar.gz</t>
    <phoneticPr fontId="5"/>
  </si>
  <si>
    <t>ls -l</t>
  </si>
  <si>
    <t>echo $i_LOCAL_YUM_REPO_VER</t>
  </si>
  <si>
    <t>ls -l /tmp/</t>
    <phoneticPr fontId="5"/>
  </si>
  <si>
    <t>sudo tar xzvf /tmp/yum.$patch_ver.tgz || $Error :</t>
    <phoneticPr fontId="5"/>
  </si>
  <si>
    <t>cd ..</t>
    <phoneticPr fontId="5"/>
  </si>
  <si>
    <t>cat /etc/yum.repos.d/local.repo</t>
  </si>
  <si>
    <t>※ このリポジトリ定義が参照しているディレクトリを確認する。</t>
    <rPh sb="9" eb="11">
      <t>テイギ</t>
    </rPh>
    <rPh sb="12" eb="14">
      <t>サンショウ</t>
    </rPh>
    <rPh sb="25" eb="27">
      <t>カクニン</t>
    </rPh>
    <phoneticPr fontId="5"/>
  </si>
  <si>
    <t>※ 最新パッチ集を上書き解凍する。</t>
    <rPh sb="2" eb="4">
      <t>サイシン</t>
    </rPh>
    <rPh sb="7" eb="8">
      <t>シュウ</t>
    </rPh>
    <rPh sb="9" eb="11">
      <t>ウワガ</t>
    </rPh>
    <rPh sb="12" eb="14">
      <t>カイトウ</t>
    </rPh>
    <phoneticPr fontId="5"/>
  </si>
  <si>
    <t>※ 環境変数を更新する。</t>
    <rPh sb="2" eb="4">
      <t>カンキョウ</t>
    </rPh>
    <rPh sb="4" eb="6">
      <t>ヘンスウ</t>
    </rPh>
    <rPh sb="7" eb="9">
      <t>コウシン</t>
    </rPh>
    <phoneticPr fontId="5"/>
  </si>
  <si>
    <t>※ リポジトリを作成する。</t>
    <rPh sb="8" eb="10">
      <t>サクセイ</t>
    </rPh>
    <phoneticPr fontId="5"/>
  </si>
  <si>
    <t>※ 新リポジトリを参照するシンボリックリンクを作成する。</t>
    <rPh sb="2" eb="3">
      <t>シン</t>
    </rPh>
    <rPh sb="9" eb="11">
      <t>サンショウ</t>
    </rPh>
    <rPh sb="23" eb="25">
      <t>サクセイ</t>
    </rPh>
    <phoneticPr fontId="5"/>
  </si>
  <si>
    <t>今回表示された警告、エラー</t>
    <rPh sb="0" eb="2">
      <t>コンカイ</t>
    </rPh>
    <rPh sb="2" eb="4">
      <t>ヒョウジ</t>
    </rPh>
    <rPh sb="7" eb="9">
      <t>ケイコク</t>
    </rPh>
    <phoneticPr fontId="5"/>
  </si>
  <si>
    <t>警告: /etc/java/java-11-openjdk/java-11-openjdk-11.0.12.0.7-0.el8_4.x86_64/conf/security/java.security は /etc/java/java-11-openjdk/java-11-openjdk-11.0.12.0.7-0.el8_4.x86_64/conf/security/java.security.rpmnew として作成されました。</t>
  </si>
  <si>
    <t>警告: /etc/java/java-11-openjdk/java-11-openjdk-11.0.12.0.7-0.el8_4.x86_64/lib/security/blacklisted.certs は /etc/java/java-11-openjdk/java-11-openjdk-11.0.12.0.7-0.el8_4.x86_64/lib/security/blacklisted.certs.rpmnew として作成されました。</t>
  </si>
  <si>
    <t>警告: /etc/java/java-11-openjdk/java-11-openjdk-11.0.12.0.7-0.el8_4.x86_64/lib/security/default.policy は /etc/java/java-11-openjdk/java-11-openjdk-11.0.12.0.7-0.el8_4.x86_64/lib/security/default.policy.rpmnew として作成されました。</t>
  </si>
  <si>
    <t>警告: /etc/java/java-11-openjdk/java-11-openjdk-11.0.12.0.7-0.el8_4.x86_64/lib/security/public_suffix_list.dat は /etc/java/java-11-openjdk/java-11-openjdk-11.0.12.0.7-0.el8_4.x86_64/lib/security/public_suffix_list.dat.rpmnew として作成されました。</t>
  </si>
  <si>
    <t>restored /etc/java/java-11-openjdk/java-11-openjdk-11.0.12.0.7-0.el8_4.x86_64/conf/security/java.security.rpmnew to /etc/java/java-11-openjdk/java-11-openjdk-11.0.12.0.7-0.el8_4.x86_64/conf/security/java.security</t>
  </si>
  <si>
    <t>restored /etc/java/java-11-openjdk/java-11-openjdk-11.0.12.0.7-0.el8_4.x86_64/lib/security/blacklisted.certs.rpmnew to /etc/java/java-11-openjdk/java-11-openjdk-11.0.12.0.7-0.el8_4.x86_64/lib/security/blacklisted.certs</t>
  </si>
  <si>
    <t>restored /etc/java/java-11-openjdk/java-11-openjdk-11.0.12.0.7-0.el8_4.x86_64/lib/security/default.policy.rpmnew to /etc/java/java-11-openjdk/java-11-openjdk-11.0.12.0.7-0.el8_4.x86_64/lib/security/default.policy</t>
  </si>
  <si>
    <t>restored /etc/java/java-11-openjdk/java-11-openjdk-11.0.12.0.7-0.el8_4.x86_64/lib/security/public_suffix_list.dat.rpmnew to /etc/java/java-11-openjdk/java-11-openjdk-11.0.12.0.7-0.el8_4.x86_64/lib/security/public_suffix_list.dat</t>
  </si>
  <si>
    <t>※上記警告を自動対応したというメッセージに当たる</t>
    <rPh sb="1" eb="3">
      <t>ジョウキ</t>
    </rPh>
    <rPh sb="3" eb="5">
      <t>ケイコク</t>
    </rPh>
    <rPh sb="6" eb="8">
      <t>ジドウ</t>
    </rPh>
    <rPh sb="8" eb="10">
      <t>タイオウ</t>
    </rPh>
    <rPh sb="21" eb="22">
      <t>ア</t>
    </rPh>
    <phoneticPr fontId="5"/>
  </si>
  <si>
    <t>警告: /etc/logrotate.d/dnf は /etc/logrotate.d/dnf.rpmnew として作成されました。</t>
  </si>
  <si>
    <t>※ 「cat /etc/logrotate.d/dnf.rpmnew」を実行した結果、今回の更新内容は無視してもよいと判断</t>
    <rPh sb="36" eb="38">
      <t>ジッコウ</t>
    </rPh>
    <rPh sb="40" eb="42">
      <t>ケッカ</t>
    </rPh>
    <rPh sb="43" eb="45">
      <t>コンカイ</t>
    </rPh>
    <rPh sb="46" eb="48">
      <t>コウシン</t>
    </rPh>
    <rPh sb="48" eb="50">
      <t>ナイヨウ</t>
    </rPh>
    <rPh sb="51" eb="53">
      <t>ムシ</t>
    </rPh>
    <rPh sb="59" eb="61">
      <t>ハンダン</t>
    </rPh>
    <phoneticPr fontId="5"/>
  </si>
  <si>
    <t>sudo rm -f /etc/logrotate.d/dnf.rpmnew</t>
    <phoneticPr fontId="5"/>
  </si>
  <si>
    <t>警告: /etc/httpd/conf.d/welcome.conf は /etc/httpd/conf.d/welcome.conf.rpmnew として作成されました。</t>
  </si>
  <si>
    <t>sudo rm -f /etc/httpd/conf.d/welcome.conf.rpmnew</t>
    <phoneticPr fontId="5"/>
  </si>
  <si>
    <t>Failed to try-restart gssproxy.service: Unit gssproxy.service is masked.</t>
  </si>
  <si>
    <t>※ NFS利用を想定していないため、このサービスはマスクしている。意図通りのエラー。無視してもよいと判断</t>
    <rPh sb="5" eb="7">
      <t>リヨウ</t>
    </rPh>
    <rPh sb="8" eb="10">
      <t>ソウテイ</t>
    </rPh>
    <rPh sb="33" eb="35">
      <t>イト</t>
    </rPh>
    <rPh sb="35" eb="36">
      <t>ドオ</t>
    </rPh>
    <rPh sb="42" eb="44">
      <t>ムシ</t>
    </rPh>
    <rPh sb="50" eb="52">
      <t>ハンダン</t>
    </rPh>
    <phoneticPr fontId="5"/>
  </si>
  <si>
    <t>警告: /etc/yum.repos.d/oracle-linux-ol8.repo は /etc/yum.repos.d/oracle-linux-ol8.repo.rpmnew として作成されました。</t>
  </si>
  <si>
    <t>警告: /etc/yum.repos.d/uek-ol8.repo は /etc/yum.repos.d/uek-ol8.repo.rpmnew として作成されました。</t>
  </si>
  <si>
    <t>sudo rm -f /etc/yum.repos.d/oracle-linux-ol8.repo.rpmnew</t>
    <phoneticPr fontId="5"/>
  </si>
  <si>
    <t>※ インターネットを参照するリポジトリが追加されているが、今回の更新内容は無視してもよいと判断</t>
    <rPh sb="10" eb="12">
      <t>サンショウ</t>
    </rPh>
    <rPh sb="20" eb="22">
      <t>ツイカ</t>
    </rPh>
    <rPh sb="29" eb="31">
      <t>コンカイ</t>
    </rPh>
    <rPh sb="32" eb="34">
      <t>コウシン</t>
    </rPh>
    <rPh sb="34" eb="36">
      <t>ナイヨウ</t>
    </rPh>
    <rPh sb="37" eb="39">
      <t>ムシ</t>
    </rPh>
    <rPh sb="45" eb="47">
      <t>ハンダン</t>
    </rPh>
    <phoneticPr fontId="5"/>
  </si>
  <si>
    <t>Failed to enable unit, unit systemd-networkd-wait-online.service does not exist.</t>
  </si>
  <si>
    <t>Failed to enable unit, unit systemd-networkd.service does not exist.</t>
  </si>
  <si>
    <t>Failed to enable unit, unit systemd-networkd.socket does not exist.</t>
  </si>
  <si>
    <t>※ Network Managerをアンインストールし、レガシーネットワーク設定を利用しているため、これらのサービスは存在していない。意図通りのエラー。無視してもよいと判断</t>
    <rPh sb="38" eb="40">
      <t>セッテイ</t>
    </rPh>
    <rPh sb="41" eb="43">
      <t>リヨウ</t>
    </rPh>
    <rPh sb="59" eb="61">
      <t>ソンザイ</t>
    </rPh>
    <rPh sb="67" eb="69">
      <t>イト</t>
    </rPh>
    <rPh sb="69" eb="70">
      <t>ドオ</t>
    </rPh>
    <rPh sb="76" eb="78">
      <t>ムシ</t>
    </rPh>
    <rPh sb="84" eb="86">
      <t>ハンダン</t>
    </rPh>
    <phoneticPr fontId="5"/>
  </si>
  <si>
    <t>sudo rm -f /etc/yum.repos.d/uek-ol8.repo.rpmnew</t>
    <phoneticPr fontId="5"/>
  </si>
  <si>
    <t>※ エラーメッセージをよく確認して、対処すること。今回は、以下のコマンドを実行すればよい。</t>
    <rPh sb="13" eb="15">
      <t>カクニン</t>
    </rPh>
    <rPh sb="18" eb="20">
      <t>タイショ</t>
    </rPh>
    <rPh sb="25" eb="27">
      <t>コンカイ</t>
    </rPh>
    <rPh sb="29" eb="31">
      <t>イカ</t>
    </rPh>
    <rPh sb="37" eb="39">
      <t>ジッコウ</t>
    </rPh>
    <phoneticPr fontId="5"/>
  </si>
  <si>
    <t>※ 「/etc/httpd/conf.d/welcome.conf」は全行コメントアウトしたうえで残している。このような自動更新で上書きを防ぐため。今回の更新内容は無視してもよいと判断</t>
    <rPh sb="35" eb="37">
      <t>ゼンギョウ</t>
    </rPh>
    <rPh sb="49" eb="50">
      <t>ノコ</t>
    </rPh>
    <rPh sb="60" eb="62">
      <t>ジドウ</t>
    </rPh>
    <rPh sb="62" eb="64">
      <t>コウシン</t>
    </rPh>
    <rPh sb="65" eb="67">
      <t>ウワガ</t>
    </rPh>
    <rPh sb="69" eb="70">
      <t>フセ</t>
    </rPh>
    <rPh sb="74" eb="76">
      <t>コンカイ</t>
    </rPh>
    <rPh sb="77" eb="79">
      <t>コウシン</t>
    </rPh>
    <rPh sb="79" eb="81">
      <t>ナイヨウ</t>
    </rPh>
    <rPh sb="82" eb="84">
      <t>ムシ</t>
    </rPh>
    <rPh sb="90" eb="92">
      <t>ハンダン</t>
    </rPh>
    <phoneticPr fontId="5"/>
  </si>
  <si>
    <t>※ 現在参照しているディレクトリをコピー元とし、これから新規作成するリポジトリのディレクトリを作成する。</t>
    <rPh sb="2" eb="4">
      <t>ゲンザイ</t>
    </rPh>
    <rPh sb="4" eb="6">
      <t>サンショウ</t>
    </rPh>
    <rPh sb="20" eb="21">
      <t>モト</t>
    </rPh>
    <rPh sb="28" eb="30">
      <t>シンキ</t>
    </rPh>
    <rPh sb="30" eb="32">
      <t>サクセイ</t>
    </rPh>
    <rPh sb="47" eb="49">
      <t>サクセイ</t>
    </rPh>
    <phoneticPr fontId="5"/>
  </si>
  <si>
    <t>※ インストールされたパッチ数、更新されたパッチ数が想定通りかどうか確認すること。</t>
    <rPh sb="14" eb="15">
      <t>スウ</t>
    </rPh>
    <rPh sb="16" eb="18">
      <t>コウシン</t>
    </rPh>
    <rPh sb="24" eb="25">
      <t>スウ</t>
    </rPh>
    <rPh sb="26" eb="28">
      <t>ソウテイ</t>
    </rPh>
    <rPh sb="28" eb="29">
      <t>ドオ</t>
    </rPh>
    <rPh sb="34" eb="36">
      <t>カクニン</t>
    </rPh>
    <phoneticPr fontId="5"/>
  </si>
  <si>
    <t># Luksパスフレーズ入力モードからの作業</t>
    <phoneticPr fontId="5"/>
  </si>
  <si>
    <t>/root/i_init_dbcluster_dir.bash</t>
    <phoneticPr fontId="7"/>
  </si>
  <si>
    <t>sudo ssh -p 222 -i /root/.ssh/dracut $i_PEER_BOND0_IP /root/i_set_maintenance_mode.bash || $Error :</t>
    <phoneticPr fontId="5"/>
  </si>
  <si>
    <t>sudo ssh -p 222 -i /root/.ssh/dracut $i_PEER_BOND0_IP /root/i_offlinebackup.bash</t>
    <phoneticPr fontId="5"/>
  </si>
  <si>
    <t xml:space="preserve">  umount /backup</t>
    <phoneticPr fontId="7"/>
  </si>
  <si>
    <t>mkdir /backup || cleanup 106</t>
    <phoneticPr fontId="7"/>
  </si>
  <si>
    <t>mkdir -p /backup/self/offlinebackup/</t>
    <phoneticPr fontId="7"/>
  </si>
  <si>
    <t>sudo ssh $i_peer /usr/local/bin/i_onlinebackup.bash -f -c || $Error :</t>
    <phoneticPr fontId="5"/>
  </si>
  <si>
    <t># メンテナンスモード設定</t>
    <rPh sb="11" eb="13">
      <t>セッテイ</t>
    </rPh>
    <phoneticPr fontId="5"/>
  </si>
  <si>
    <t># Luksパスフレーズ受け渡し</t>
    <rPh sb="12" eb="13">
      <t>ウ</t>
    </rPh>
    <rPh sb="14" eb="15">
      <t>ワタ</t>
    </rPh>
    <phoneticPr fontId="5"/>
  </si>
  <si>
    <t>devA</t>
    <phoneticPr fontId="5"/>
  </si>
  <si>
    <t xml:space="preserve">    inst_simple "${moddir}/i_mount_for_restore.bash" /root/i_mount_for_restore.bash</t>
    <phoneticPr fontId="7"/>
  </si>
  <si>
    <t>sudo ssh -p 222 -i /root/.ssh/dracut $i_PEER_BOND0_IP /root/i_mount_for_restore.bash || $Error :</t>
    <phoneticPr fontId="5"/>
  </si>
  <si>
    <t>. /etc/i_env</t>
    <phoneticPr fontId="5"/>
  </si>
  <si>
    <t># リストア前環境変数読み込み（「/backup/self/onlinebackup/&lt;リストア前の環境のバックアップ&gt;/etc/i_env」から読み込んでもよい）</t>
    <rPh sb="6" eb="7">
      <t>マエ</t>
    </rPh>
    <rPh sb="7" eb="9">
      <t>カンキョウ</t>
    </rPh>
    <rPh sb="9" eb="11">
      <t>ヘンスウ</t>
    </rPh>
    <rPh sb="11" eb="12">
      <t>ヨ</t>
    </rPh>
    <rPh sb="13" eb="14">
      <t>コ</t>
    </rPh>
    <rPh sb="48" eb="49">
      <t>マエ</t>
    </rPh>
    <rPh sb="50" eb="52">
      <t>カンキョウ</t>
    </rPh>
    <rPh sb="73" eb="74">
      <t>ヨ</t>
    </rPh>
    <rPh sb="75" eb="76">
      <t>コ</t>
    </rPh>
    <phoneticPr fontId="5"/>
  </si>
  <si>
    <t># 2号機の再起動</t>
    <rPh sb="3" eb="5">
      <t>ゴウキ</t>
    </rPh>
    <rPh sb="6" eb="9">
      <t>サイキドウ</t>
    </rPh>
    <phoneticPr fontId="7"/>
  </si>
  <si>
    <t>sudo ssh $i_PEER_BOND0_IP reboot</t>
    <phoneticPr fontId="5"/>
  </si>
  <si>
    <t>sudo scp -P 222 -i /root/.ssh/dracut /root/.pp $i_PEER_BOND0_IP:/root/ || $Error :</t>
    <phoneticPr fontId="5"/>
  </si>
  <si>
    <t>※ ここで強制再起動となった場合は、やり直し</t>
    <rPh sb="5" eb="7">
      <t>キョウセイ</t>
    </rPh>
    <rPh sb="7" eb="10">
      <t>サイキドウ</t>
    </rPh>
    <rPh sb="14" eb="16">
      <t>バアイ</t>
    </rPh>
    <rPh sb="20" eb="21">
      <t>ナオ</t>
    </rPh>
    <phoneticPr fontId="5"/>
  </si>
  <si>
    <t xml:space="preserve">    inst_simple "${moddir}/i_restore.bash" /root/i_restore.bash</t>
    <phoneticPr fontId="7"/>
  </si>
  <si>
    <t>cat &lt;&lt; 'EOF' | tee /usr/lib/dracut/modules.d/46sshd/i_mount_for_restore.bash || $Error :</t>
  </si>
  <si>
    <t>if [ "$SDA" -ge "$SDB" ]; then</t>
  </si>
  <si>
    <t xml:space="preserve">  echo 'reboot now!!'</t>
  </si>
  <si>
    <t xml:space="preserve">  sleep 3</t>
  </si>
  <si>
    <t xml:space="preserve">  echo 1 &gt; /proc/sys/kernel/sysrq; echo b &gt; /proc/sysrq-trigger</t>
  </si>
  <si>
    <t>chmod 755 /usr/lib/dracut/modules.d/46sshd/i_mount_for_restore.bash || $Error :</t>
  </si>
  <si>
    <t>cat &lt;&lt; 'EOF' | tee /usr/lib/dracut/modules.d/46sshd/i_restore.bash || $Error :</t>
  </si>
  <si>
    <t>BK=$1</t>
  </si>
  <si>
    <t>[ "$BK" ] || BK=last</t>
  </si>
  <si>
    <t>echo "$BK" | grep -q 'last$' &amp;&amp; BK=$(cat /backup/self/onlinebackup/$BK)</t>
  </si>
  <si>
    <t>if [ ! -d "/backup/self/onlinebackup/$BK" ]; then</t>
  </si>
  <si>
    <t xml:space="preserve">  [ -r /backup/self/onlinebackup/$BK-last ] &amp;&amp; BK=$(cat /backup/self/onlinebackup/$BK-last)</t>
  </si>
  <si>
    <t xml:space="preserve">  if [ ! -d "/backup/self/onlinebackup/$BK" ]; then</t>
  </si>
  <si>
    <t>rm -f /sysroot/etc/ssh/ssh_host_*</t>
  </si>
  <si>
    <t>chmod 755 /usr/lib/dracut/modules.d/46sshd/i_restore.bash || $Error :</t>
  </si>
  <si>
    <t>SDA=$(sfdisk -s /dev/sda)</t>
    <phoneticPr fontId="7"/>
  </si>
  <si>
    <t>SDB=$(sfdisk -s /dev/sdb)</t>
    <phoneticPr fontId="7"/>
  </si>
  <si>
    <t>sfdisk -l | grep '^Disk /dev/sd' | sort</t>
  </si>
  <si>
    <t>label-id: 0x00000001</t>
  </si>
  <si>
    <t>,8388608,,*</t>
  </si>
  <si>
    <t>,</t>
  </si>
  <si>
    <t>cryptsetup luksFormat --verbose --batch-mode --key-file /root/.pp --type luks2 --cipher aes-xts-plain64 --key-size 512 --hash sha512 --uuid 00000000-0002-0001-0000-000000000001 /dev/disk/by-partuuid/00000002-0000-0000-0000-000000000001 || $Error :</t>
    <phoneticPr fontId="7"/>
  </si>
  <si>
    <t>cryptsetup luksOpen --key-file /root/.pp /dev/disk/by-partuuid/00000002-0000-0000-0000-000000000001 luks-backup || $Error :</t>
    <phoneticPr fontId="7"/>
  </si>
  <si>
    <t>cryptsetup luksFormat --verbose --batch-mode --key-file /root/.pp --type luks2 --cipher aes-xts-plain64 --key-size 512 --hash sha512 --uuid 00000000-0002-0001-0000-000000000001 /dev/disk/by-partuuid/00000002-0000-0000-0000-000000000001 || $Error :</t>
    <phoneticPr fontId="5"/>
  </si>
  <si>
    <t>cryptsetup luksOpen --key-file /root/.pp /dev/disk/by-partuuid/00000002-0000-0000-0000-000000000001 luks-backup || $Error :</t>
    <phoneticPr fontId="5"/>
  </si>
  <si>
    <t>sfdisk /dev/sdb &lt;&lt; 'EOF' || $Error :</t>
  </si>
  <si>
    <t>label: gpt</t>
  </si>
  <si>
    <t>label-id: 00000002-0000-0000-0000-000000000000</t>
  </si>
  <si>
    <t>uuid=00000002-0000-0000-0000-000000000001</t>
  </si>
  <si>
    <t>※ コンソールから操作する場合は「Ctrl + Alt + F2」。GUIインストーラに戻るには「Ctrl + Alt + F6」。</t>
    <rPh sb="9" eb="11">
      <t>ソウサ</t>
    </rPh>
    <rPh sb="13" eb="15">
      <t>バアイ</t>
    </rPh>
    <rPh sb="44" eb="45">
      <t>モド</t>
    </rPh>
    <phoneticPr fontId="7"/>
  </si>
  <si>
    <t>※ ディスクサイズでどちらが1台目（起動デバイス）であるかを判断する。</t>
    <rPh sb="15" eb="16">
      <t>ダイ</t>
    </rPh>
    <rPh sb="16" eb="17">
      <t>メ</t>
    </rPh>
    <rPh sb="18" eb="20">
      <t>キドウ</t>
    </rPh>
    <rPh sb="30" eb="32">
      <t>ハンダン</t>
    </rPh>
    <phoneticPr fontId="7"/>
  </si>
  <si>
    <t>※ sshで転送した方が速い。</t>
    <rPh sb="6" eb="8">
      <t>テンソウ</t>
    </rPh>
    <rPh sb="10" eb="11">
      <t>ホウ</t>
    </rPh>
    <rPh sb="12" eb="13">
      <t>ハヤ</t>
    </rPh>
    <phoneticPr fontId="7"/>
  </si>
  <si>
    <t>label-id: 0x00000002</t>
    <phoneticPr fontId="7"/>
  </si>
  <si>
    <t>,</t>
    <phoneticPr fontId="7"/>
  </si>
  <si>
    <t>※ GPTにせず、旧手順書と同じ結果を得たい場合</t>
    <rPh sb="9" eb="10">
      <t>キュウ</t>
    </rPh>
    <rPh sb="10" eb="12">
      <t>テジュン</t>
    </rPh>
    <rPh sb="12" eb="13">
      <t>ショ</t>
    </rPh>
    <rPh sb="14" eb="15">
      <t>オナ</t>
    </rPh>
    <rPh sb="16" eb="18">
      <t>ケッカ</t>
    </rPh>
    <rPh sb="19" eb="20">
      <t>エ</t>
    </rPh>
    <rPh sb="22" eb="24">
      <t>バアイ</t>
    </rPh>
    <phoneticPr fontId="7"/>
  </si>
  <si>
    <t>echo -1 | google-authenticator --time-based --force --disallow-reuse --emergency-codes=0 --window-size=3 --step-size=30 --rate-limit=3 --rate-time=30 --label=google --issuer=google</t>
    <phoneticPr fontId="7"/>
  </si>
  <si>
    <t>PING_ResourceID = ping-clone</t>
    <phoneticPr fontId="7"/>
  </si>
  <si>
    <t>sudo /usr/local/bin/i_cluster_stop.bash || $Error :</t>
    <phoneticPr fontId="5"/>
  </si>
  <si>
    <t>pgrex_cluster</t>
    <phoneticPr fontId="7"/>
  </si>
  <si>
    <t>HACLUSTER_NAME = $i_CLUSTERNAME</t>
    <phoneticPr fontId="7"/>
  </si>
  <si>
    <t xml:space="preserve">  stonith_admin -c -H $i_NODE1_NAME</t>
    <phoneticPr fontId="7"/>
  </si>
  <si>
    <t xml:space="preserve">  stonith_admin -c -H $i_NODE2_NAME</t>
    <phoneticPr fontId="7"/>
  </si>
  <si>
    <t>cat &lt;&lt; 'EOF' | sudo tee /etc/yum.repos.d/media.repo</t>
  </si>
  <si>
    <t>cat &lt;&lt; 'EOF' | sudo tee /etc/yum.repos.d/local.repo</t>
  </si>
  <si>
    <t>#適用除外するパッケージを指定する。</t>
    <rPh sb="1" eb="3">
      <t>テキヨウ</t>
    </rPh>
    <rPh sb="3" eb="5">
      <t>ジョガイ</t>
    </rPh>
    <rPh sb="13" eb="15">
      <t>シテイ</t>
    </rPh>
    <phoneticPr fontId="7"/>
  </si>
  <si>
    <t>※ 適用除外したものについて、セキュリティ上の問題がないかどうか要確認。</t>
    <rPh sb="2" eb="4">
      <t>テキヨウ</t>
    </rPh>
    <rPh sb="4" eb="6">
      <t>ジョガイ</t>
    </rPh>
    <rPh sb="21" eb="22">
      <t>ジョウ</t>
    </rPh>
    <rPh sb="23" eb="25">
      <t>モンダイ</t>
    </rPh>
    <rPh sb="32" eb="33">
      <t>ヨウ</t>
    </rPh>
    <rPh sb="33" eb="35">
      <t>カクニン</t>
    </rPh>
    <phoneticPr fontId="5"/>
  </si>
  <si>
    <t xml:space="preserve">  &lt;service name="postgresql"/&gt;</t>
    <phoneticPr fontId="7"/>
  </si>
  <si>
    <t>curl -O https://dotsrc.dl.osdn.net/osdn/linux-ha/75714/pm_extra_tools-1.3-1.el8.noarch.rpm</t>
    <phoneticPr fontId="7"/>
  </si>
  <si>
    <t>&lt; /dev/urandom tr -dc '?!#$%;,./&lt;&gt;A-Z-a-z-0-9' | head -c${1:-16} | tee /root/.ssh/stonith.pw;echo</t>
    <phoneticPr fontId="7"/>
  </si>
  <si>
    <t># iLO:stonith用パスワード</t>
    <rPh sb="13" eb="14">
      <t>ヨウ</t>
    </rPh>
    <phoneticPr fontId="7"/>
  </si>
  <si>
    <t>※ これをiLOのstonithユーザ用パスワードとして登録する</t>
    <rPh sb="19" eb="20">
      <t>ヨウ</t>
    </rPh>
    <rPh sb="28" eb="30">
      <t>トウロク</t>
    </rPh>
    <phoneticPr fontId="7"/>
  </si>
  <si>
    <t># 前項実行結果の認証情報を保存、設定</t>
    <rPh sb="2" eb="4">
      <t>ゼンコウ</t>
    </rPh>
    <rPh sb="4" eb="6">
      <t>ジッコウ</t>
    </rPh>
    <rPh sb="6" eb="8">
      <t>ケッカ</t>
    </rPh>
    <rPh sb="9" eb="11">
      <t>ニンショウ</t>
    </rPh>
    <rPh sb="11" eb="13">
      <t>ジョウホウ</t>
    </rPh>
    <rPh sb="14" eb="16">
      <t>ホゾン</t>
    </rPh>
    <rPh sb="17" eb="19">
      <t>セッテイ</t>
    </rPh>
    <phoneticPr fontId="7"/>
  </si>
  <si>
    <t xml:space="preserve">          &lt;nvpair id="fence2-instance_attributes-password" name="password" value="$(cat /root/.ssh/stonith.pw)"/&gt;</t>
    <phoneticPr fontId="7"/>
  </si>
  <si>
    <t xml:space="preserve">          &lt;nvpair id="fence1-instance_attributes-password" name="password" value="$(cat /root/.ssh/stonith.pw)"/&gt;</t>
    <phoneticPr fontId="7"/>
  </si>
  <si>
    <t>curl -O http://yum.oracle.com/repo/OracleLinux/OL8/addons/x86_64/getPackage/pacemaker-2.0.4-6.el8_3.2.x86_64.rpm</t>
  </si>
  <si>
    <t>curl -O http://yum.oracle.com/repo/OracleLinux/OL8/addons/x86_64/getPackage/pacemaker-cli-2.0.4-6.el8_3.2.x86_64.rpm</t>
  </si>
  <si>
    <t>curl -O http://yum.oracle.com/repo/OracleLinux/OL8/appstream/x86_64/getPackage/pacemaker-cluster-libs-2.0.4-6.el8_3.2.x86_64.rpm</t>
  </si>
  <si>
    <t>curl -O http://yum.oracle.com/repo/OracleLinux/OL8/appstream/x86_64/getPackage/pacemaker-libs-2.0.4-6.el8_3.2.x86_64.rpm</t>
  </si>
  <si>
    <t>curl -O http://yum.oracle.com/repo/OracleLinux/OL8/appstream/x86_64/getPackage/pacemaker-schemas-2.0.4-6.el8_3.2.noarch.rpm</t>
  </si>
  <si>
    <t>※ 8.3系最新pacemaker</t>
    <rPh sb="5" eb="6">
      <t>ケイ</t>
    </rPh>
    <rPh sb="6" eb="8">
      <t>サイシン</t>
    </rPh>
    <phoneticPr fontId="7"/>
  </si>
  <si>
    <t># tar czf /backup/self/offlinebackup/devA-installed.tgz . || $Error :</t>
    <phoneticPr fontId="7"/>
  </si>
  <si>
    <t>sudo watch -n 1 pcs status --full</t>
    <phoneticPr fontId="5"/>
  </si>
  <si>
    <t>20210822</t>
    <phoneticPr fontId="5"/>
  </si>
  <si>
    <t># curl -O https://dotsrc.dl.osdn.net/osdn/linux-ha/75714/pm_extra_tools-1.3-1.el8.noarch.rpm</t>
    <phoneticPr fontId="5"/>
  </si>
  <si>
    <r>
      <t xml:space="preserve">exclude=postgres* libpq </t>
    </r>
    <r>
      <rPr>
        <b/>
        <sz val="11"/>
        <color rgb="FF0000FF"/>
        <rFont val="Meiryo UI"/>
        <family val="3"/>
        <charset val="128"/>
      </rPr>
      <t>pacemaker*</t>
    </r>
    <phoneticPr fontId="5"/>
  </si>
  <si>
    <r>
      <t>exclude=</t>
    </r>
    <r>
      <rPr>
        <b/>
        <sz val="11"/>
        <color rgb="FF0000FF"/>
        <rFont val="Meiryo UI"/>
        <family val="3"/>
        <charset val="128"/>
      </rPr>
      <t>pacemaker*</t>
    </r>
    <phoneticPr fontId="5"/>
  </si>
  <si>
    <t xml:space="preserve">  systemctl start watchdog.service</t>
    <phoneticPr fontId="7"/>
  </si>
  <si>
    <t>sed -i -e 's/^ServerName .*$/ServerName '"$i_CLUSTER_FQDN"':443/' /etc/httpd/conf.d/ssl.conf</t>
    <phoneticPr fontId="7"/>
  </si>
  <si>
    <t xml:space="preserve">Cluster FQDN: </t>
    <phoneticPr fontId="7"/>
  </si>
  <si>
    <t>$i_SV $i_CLUSTER_FQDN</t>
    <phoneticPr fontId="7"/>
  </si>
  <si>
    <t xml:space="preserve">  &lt;service name="dns"/&gt;</t>
    <phoneticPr fontId="7"/>
  </si>
  <si>
    <t>※ infraXXX、aplXXXについて、公開鍵のソースIPアドレス制限部分は、必要があれば別途一括置換する必要がある。保守環境では影響なし。</t>
    <rPh sb="22" eb="24">
      <t>コウカイ</t>
    </rPh>
    <rPh sb="24" eb="25">
      <t>カギ</t>
    </rPh>
    <rPh sb="35" eb="37">
      <t>セイゲン</t>
    </rPh>
    <rPh sb="37" eb="39">
      <t>ブブン</t>
    </rPh>
    <rPh sb="41" eb="43">
      <t>ヒツヨウ</t>
    </rPh>
    <rPh sb="47" eb="49">
      <t>ベット</t>
    </rPh>
    <rPh sb="49" eb="51">
      <t>イッカツ</t>
    </rPh>
    <rPh sb="51" eb="53">
      <t>チカン</t>
    </rPh>
    <rPh sb="55" eb="57">
      <t>ヒツヨウ</t>
    </rPh>
    <rPh sb="61" eb="63">
      <t>ホシュ</t>
    </rPh>
    <rPh sb="63" eb="65">
      <t>カンキョウ</t>
    </rPh>
    <rPh sb="67" eb="69">
      <t>エイキョウ</t>
    </rPh>
    <phoneticPr fontId="5"/>
  </si>
  <si>
    <t>[ -e /dev/sr1 ] &amp;&amp; eject /dev/sr1</t>
    <phoneticPr fontId="7"/>
  </si>
  <si>
    <t>[ -e /dev/sr0 ] &amp;&amp; eject /dev/sr0</t>
    <phoneticPr fontId="7"/>
  </si>
  <si>
    <t>/root/to_console "$(cat /root/.pp)"</t>
    <phoneticPr fontId="7"/>
  </si>
  <si>
    <t>/root/to_console "$(echo -ne '\r')"</t>
  </si>
  <si>
    <t>※ 「/dev/sr0」「/dev/sr1」等もありうる。</t>
    <rPh sb="22" eb="23">
      <t>ナド</t>
    </rPh>
    <phoneticPr fontId="5"/>
  </si>
  <si>
    <t>※ もしくは、「echo -n &lt;Passphrase&gt; | tee .pp」</t>
    <phoneticPr fontId="5"/>
  </si>
  <si>
    <t>enabled=1</t>
  </si>
  <si>
    <t>enabled=1</t>
    <phoneticPr fontId="7"/>
  </si>
  <si>
    <t>0 * * * * root /usr/local/bin/i_onlinebackup.bash &gt; /dev/null 2&gt;&amp;1 || :</t>
    <phoneticPr fontId="7"/>
  </si>
  <si>
    <t xml:space="preserve">  echo -n "$pass" &gt; /root/.pp</t>
    <phoneticPr fontId="7"/>
  </si>
  <si>
    <t xml:space="preserve">  rm -f /etc/sysconfig/NoSendLuksPP</t>
    <phoneticPr fontId="7"/>
  </si>
  <si>
    <t>cat &lt;&lt; 'EOF' | tee /usr/local/bin/i_monitoring_cluster.bash || $Error :</t>
  </si>
  <si>
    <t>if self_status=$(pcs status --full 2&gt;&amp;1); then</t>
  </si>
  <si>
    <t xml:space="preserve">  rm -f /etc/sysconfig/ERROR_CONTROL_PACEMAKER</t>
  </si>
  <si>
    <t xml:space="preserve">  [ -e /etc/sysconfig/ERROR_CONTROL_PACEMAKER ] || $LOGGER "$FATAL_ERROR Pacemaker is not alive."</t>
  </si>
  <si>
    <t>if echo "$self_status" | grep -q ' Master '; then</t>
  </si>
  <si>
    <t xml:space="preserve">  rm -f /etc/sysconfig/ERROR_CONTROL_MASTER</t>
  </si>
  <si>
    <t xml:space="preserve">  [ -e /etc/sysconfig/ERROR_CONTROL_MASTER ] || $LOGGER "$FATAL_ERROR The master is not alive."</t>
  </si>
  <si>
    <t>master=$(echo "$self_status" | grep ' Master ' | awk '{print $NF}')</t>
  </si>
  <si>
    <t>if echo "$self_status" | grep -q ' Slave '; then</t>
  </si>
  <si>
    <t xml:space="preserve">  rm -f /etc/sysconfig/ERROR_CONTROL_SLAVE</t>
  </si>
  <si>
    <t xml:space="preserve">  [ -e /etc/sysconfig/ERROR_CONTROL_SLAVE ] || $LOGGER "$FATAL_ERROR The slave is not alive."</t>
  </si>
  <si>
    <t>slave=$(echo "$self_status" | grep ' Slave ' | awk '{print $NF}')</t>
  </si>
  <si>
    <t>if [ "$i_NODE1_NAME" = "$master" ]; then</t>
  </si>
  <si>
    <t xml:space="preserve">  rm -f /etc/sysconfig/ERROR_CONTROL_FAILBACK</t>
  </si>
  <si>
    <t xml:space="preserve">  [ -e /etc/sysconfig/ERROR_CONTROL_FAILBACK ] || $LOGGER "$FATAL_ERROR $i_NODE1_NAME is not master."</t>
  </si>
  <si>
    <t>CHECKCOUNT=3</t>
  </si>
  <si>
    <t>while ! ret=$(systemctl status tomcat.service 2&gt;&amp;1)</t>
  </si>
  <si>
    <t xml:space="preserve">  CHECKCOUNT=$((CHECKCOUNT-1))</t>
  </si>
  <si>
    <t xml:space="preserve">  if [ $CHECKCOUNT -lt 0 ]; then</t>
  </si>
  <si>
    <t xml:space="preserve">    if [ "$i_CLUSTER_INDEX" = "1" ]; then</t>
  </si>
  <si>
    <t xml:space="preserve">      $LOGGER "$FATAL_ERROR tomcat.service is not alive. resetting this server..."</t>
  </si>
  <si>
    <t xml:space="preserve">      sleep 3</t>
  </si>
  <si>
    <t xml:space="preserve">      echo 1 &gt; /proc/sys/kernel/sysrq</t>
  </si>
  <si>
    <t xml:space="preserve">      echo s &gt; /proc/sysrq-trigger</t>
  </si>
  <si>
    <t xml:space="preserve">      echo u &gt; /proc/sysrq-trigger</t>
  </si>
  <si>
    <t xml:space="preserve">      echo b &gt; /proc/sysrq-trigger</t>
  </si>
  <si>
    <t xml:space="preserve">      exit 1</t>
  </si>
  <si>
    <t xml:space="preserve">    break</t>
  </si>
  <si>
    <t>[ $CHECKCOUNT -lt 0 ] || rm -f /etc/sysconfig/ERROR_CONTROL_TOMCAT</t>
  </si>
  <si>
    <t>while ! ret=$(systemctl status httpd.service 2&gt;&amp;1)</t>
  </si>
  <si>
    <t xml:space="preserve">      $LOGGER "$FATAL_ERROR httpd.service is not alive. resetting this server..."</t>
  </si>
  <si>
    <t>[ $CHECKCOUNT -lt 0 ] || rm -f /etc/sysconfig/ERROR_CONTROL_HTTPD</t>
  </si>
  <si>
    <t>while ! ret=$(timeout 10 /usr/local/bin/health_check_httpd_tomcat 2&gt;&amp;1)</t>
  </si>
  <si>
    <t xml:space="preserve">      $LOGGER "$FATAL_ERROR The application is not alive. resetting this server..."</t>
  </si>
  <si>
    <t>[ $CHECKCOUNT -lt 0 ] || rm -f /etc/sysconfig/ERROR_CONTROL_APP</t>
  </si>
  <si>
    <t>chmod 755 /usr/local/bin/i_monitoring_cluster.bash || $Error :</t>
  </si>
  <si>
    <t xml:space="preserve">  echo "$FATAL_ERROR tomcat.service is not alive.</t>
  </si>
  <si>
    <t xml:space="preserve">  [ -e /etc/sysconfig/ERROR_CONTROL_TOMCAT ] || $LOGGER "$FATAL_ERROR tomcat.service is not alive.</t>
  </si>
  <si>
    <t>$ret"</t>
  </si>
  <si>
    <t xml:space="preserve">  echo "$FATAL_ERROR httpd.service is not alive.</t>
  </si>
  <si>
    <t xml:space="preserve">  [ -e /etc/sysconfig/ERROR_CONTROL_HTTPD ] || $LOGGER "$FATAL_ERROR httpd.service is not alive.</t>
  </si>
  <si>
    <t xml:space="preserve">  echo "$FATAL_ERROR The application is not alive.</t>
  </si>
  <si>
    <t xml:space="preserve">  [ -e /etc/sysconfig/ERROR_CONTROL_APP ] || $LOGGER "$FATAL_ERROR The application is not alive.</t>
  </si>
  <si>
    <t>if [ $(df -H | grep ' /$' | awk '{print $5}' | sed -e 's/%//') -ge 90 ]; then</t>
  </si>
  <si>
    <t xml:space="preserve">  [ -e /etc/sysconfig/ERROR_CONTROL_ROOT ] || $LOGGER "$FATAL_ERROR / partition is used (&gt;= 90%)."</t>
  </si>
  <si>
    <t xml:space="preserve">  rm -f /etc/sysconfig/ERROR_CONTROL_ROOT</t>
  </si>
  <si>
    <t>if [ $(df -H | grep ' /backup$' | awk '{print $5}' | sed -e 's/%//') -ge 90 ]; then</t>
  </si>
  <si>
    <t xml:space="preserve">  [ -e /etc/sysconfig/ERROR_CONTROL_BACKUP ] || $LOGGER "$FATAL_ERROR /backup partition is used (&gt;= 90%)."</t>
  </si>
  <si>
    <t xml:space="preserve">  rm -f /etc/sysconfig/ERROR_CONTROL_BACKUP</t>
  </si>
  <si>
    <t xml:space="preserve">  rm -f /etc/sysconfig/ERROR_CONTROL_SWAP</t>
  </si>
  <si>
    <t>set -o pipefail</t>
  </si>
  <si>
    <t>self_rc=$?</t>
  </si>
  <si>
    <t>echo "$self_status" | grep -q ' Slave '</t>
  </si>
  <si>
    <t>slave_rc=$?</t>
  </si>
  <si>
    <t>[ "$i_NODE1_NAME" = "$master" ]</t>
  </si>
  <si>
    <t>http_rc=$?</t>
  </si>
  <si>
    <t>tomcat_rc=$?</t>
  </si>
  <si>
    <t>bond0_rc=$?</t>
  </si>
  <si>
    <t>bond1_rc=$?</t>
  </si>
  <si>
    <t>ping_peernode=$?</t>
  </si>
  <si>
    <t>ping_peerbond0=$?</t>
  </si>
  <si>
    <t>ping_peerbmc=$?</t>
  </si>
  <si>
    <t>ping_dgw=0</t>
  </si>
  <si>
    <t>if [ "$i_DGW" ]; then</t>
  </si>
  <si>
    <t xml:space="preserve">  ping_dgw=$?</t>
  </si>
  <si>
    <t>apl_rc=$?</t>
  </si>
  <si>
    <t xml:space="preserve">  root_rc=1</t>
  </si>
  <si>
    <t xml:space="preserve">  root_rc=0</t>
  </si>
  <si>
    <t xml:space="preserve">  backup_rc=1</t>
  </si>
  <si>
    <t xml:space="preserve">  backup_rc=0</t>
  </si>
  <si>
    <t xml:space="preserve">  swap_rc=0</t>
  </si>
  <si>
    <t xml:space="preserve">  swap_rc=1</t>
  </si>
  <si>
    <t>sdr_error=$(echo "$sdr_status" | egrep -v 'ok$|ns$|^$')</t>
  </si>
  <si>
    <t>[ $(echo -n "$sdr_error" | wc -l) -eq 0 ]</t>
  </si>
  <si>
    <t>sdr_rc=$?</t>
  </si>
  <si>
    <t>if [ -e /etc/sysconfig/MaintenanceWorkInProgress ]; then</t>
  </si>
  <si>
    <t xml:space="preserve">  mnt_mode=1</t>
  </si>
  <si>
    <t xml:space="preserve">  mnt_mode=0</t>
  </si>
  <si>
    <t>if [ -e /etc/sysconfig/NoSendLuksPP ]; then</t>
  </si>
  <si>
    <t xml:space="preserve">  nslpp_mode=1</t>
  </si>
  <si>
    <t xml:space="preserve">  nslpp_mode=0</t>
  </si>
  <si>
    <t>cat &lt;&lt; 'EOF' | tee /usr/local/bin/i_bmc_syslog.bash || $Error :</t>
  </si>
  <si>
    <t>while read msg</t>
  </si>
  <si>
    <t xml:space="preserve">  pri=$(echo "$msg" | sed -e 's/^.* local0.\([^ ]*\):.*$/\1/')</t>
  </si>
  <si>
    <t xml:space="preserve">  case "${pri,,}" in</t>
  </si>
  <si>
    <t xml:space="preserve">    "warn" | "warning" | "info" | "notice" | "debug" ) echo "$msg" | /usr/bin/logger -p local7.$pri -t ilo ;;</t>
  </si>
  <si>
    <t>chmod 755 /usr/local/bin/i_bmc_syslog.bash || $Error :</t>
  </si>
  <si>
    <t xml:space="preserve">         binary="/usr/local/bin/i_bmc_syslog.bash"</t>
    <phoneticPr fontId="7"/>
  </si>
  <si>
    <t>echo "$self_status" | grep -q ' pgsql-data-status.*LATEST'</t>
  </si>
  <si>
    <t>echo "$self_status" | grep -q ' pgsql-data-status.*STREAMING|SYNC'</t>
  </si>
  <si>
    <t>pgsql_slave_rc=$?</t>
  </si>
  <si>
    <t>echo "$self_status" | grep -q ' ipaddr-primary.*Started'</t>
  </si>
  <si>
    <t>echo "$self_status" | grep -q ' ipaddr-replication.*Started'</t>
  </si>
  <si>
    <t>vip_rep_rc=$?</t>
  </si>
  <si>
    <t>[ "$(echo "$self_status" | grep ' ping.*Started' | wc -l)" -eq 2 ]</t>
  </si>
  <si>
    <t>ping_rc=$?</t>
  </si>
  <si>
    <t>echo "$self_status" | grep -q ' fence1.*Started'</t>
  </si>
  <si>
    <t>fence1_rc=$?</t>
  </si>
  <si>
    <t>echo "$self_status" | grep -q ' fence2.*Started'</t>
  </si>
  <si>
    <t>fence2_rc=$?</t>
  </si>
  <si>
    <t>sdr_cmd_rc=$?</t>
  </si>
  <si>
    <t>if [ "$((self_rc+master_rc+slave_rc+pgsql_master_rc+pgsql_slave_rc+vip_pri_rc+vip_rep_rc+ping_rc+fence1_rc+fence2_rc+failback_rc+http_rc+tomcat_rc+bond0_rc+bond1_rc+ping_peernode+ping_peerbond0+ping_peerbond0+ping_peerbmc+ping_dgw+ping_target+apl_rc+root_rc+backup_rc+swap_rc+sdr_rc+sdr_cmd_rc+mnt_mode+nslpp_mode))" -eq 0 ]; then</t>
  </si>
  <si>
    <t>if echo "$self_status" | grep -q ' pgsql-data-status.*LATEST'; then</t>
  </si>
  <si>
    <t xml:space="preserve">  rm -f /etc/sysconfig/ERROR_CONTROL_PG_MASTER</t>
  </si>
  <si>
    <t xml:space="preserve">  [ -e /etc/sysconfig/ERROR_CONTROL_PG_MASTER ] || $LOGGER "$FATAL_ERROR PostgreSQL master status is not LATEST."</t>
  </si>
  <si>
    <t>if echo "$self_status" | grep -q ' pgsql-data-status.*STREAMING|SYNC'; then</t>
  </si>
  <si>
    <t xml:space="preserve">  rm -f /etc/sysconfig/ERROR_CONTROL_PG_SLAVE</t>
  </si>
  <si>
    <t xml:space="preserve">  [ -e /etc/sysconfig/ERROR_CONTROL_PG_SLAVE ] || $LOGGER "$FATAL_ERROR PostgreSQL slave status is not STREAMING|SYNC."</t>
  </si>
  <si>
    <t>if echo "$self_status" | grep -q ' ipaddr-primary.*Started'; then</t>
  </si>
  <si>
    <t xml:space="preserve">  rm -f /etc/sysconfig/ERROR_CONTROL_VIP_PRI</t>
  </si>
  <si>
    <t xml:space="preserve">  [ -e /etc/sysconfig/ERROR_CONTROL_VIP_PRI ] || $LOGGER "$FATAL_ERROR ipaddr-primary status is not Started."</t>
  </si>
  <si>
    <t>if echo "$self_status" | grep -q ' ipaddr-replication.*Started'; then</t>
  </si>
  <si>
    <t xml:space="preserve">  rm -f /etc/sysconfig/ERROR_CONTROL_VIP_REP</t>
  </si>
  <si>
    <t xml:space="preserve">  [ -e /etc/sysconfig/ERROR_CONTROL_VIP_REP ] || $LOGGER "$FATAL_ERROR ipaddr-replication status is not Started."</t>
  </si>
  <si>
    <t>if [ "$(echo "$self_status" | grep ' ping.*Started' | wc -l)" -eq 2 ]; then</t>
  </si>
  <si>
    <t xml:space="preserve">  rm -f /etc/sysconfig/ERROR_CONTROL_PING</t>
  </si>
  <si>
    <t xml:space="preserve">  [ -e /etc/sysconfig/ERROR_CONTROL_PING ] || $LOGGER "$FATAL_ERROR ping status is not Started."</t>
  </si>
  <si>
    <t>if echo "$self_status" | grep -q ' fence1.*Started'; then</t>
  </si>
  <si>
    <t xml:space="preserve">  rm -f /etc/sysconfig/ERROR_CONTROL_FENCE1</t>
  </si>
  <si>
    <t>if echo "$self_status" | grep -q ' fence2.*Started'; then</t>
  </si>
  <si>
    <t xml:space="preserve">  rm -f /etc/sysconfig/ERROR_CONTROL_FENCE2</t>
  </si>
  <si>
    <t xml:space="preserve">  [ -e /etc/sysconfig/ERROR_CONTROL_FENCE2 ] || $LOGGER "$FATAL_ERROR fence2 status is not Started."</t>
  </si>
  <si>
    <t xml:space="preserve">Number of slaves in bond0: </t>
    <phoneticPr fontId="7"/>
  </si>
  <si>
    <t xml:space="preserve">Number of slaves in bond1: </t>
    <phoneticPr fontId="7"/>
  </si>
  <si>
    <t>※ TypeBでは「2」固定</t>
    <rPh sb="12" eb="14">
      <t>コテイ</t>
    </rPh>
    <phoneticPr fontId="7"/>
  </si>
  <si>
    <t>※ TypeAではbond0に合わせる</t>
    <rPh sb="15" eb="16">
      <t>ア</t>
    </rPh>
    <phoneticPr fontId="7"/>
  </si>
  <si>
    <t>export i_NUMBER_OF_BOND1_SLAVES=$i_NUMBER_OF_BOND0_SLAVES</t>
    <phoneticPr fontId="7"/>
  </si>
  <si>
    <t>$i_NUMBER_OF_BOND0_SLAVES</t>
    <phoneticPr fontId="7"/>
  </si>
  <si>
    <t>export i_NUMBER_OF_BOND1_SLAVES=2</t>
    <phoneticPr fontId="7"/>
  </si>
  <si>
    <t>※ 「1」の場合は未テスト</t>
    <rPh sb="6" eb="8">
      <t>バアイ</t>
    </rPh>
    <rPh sb="9" eb="10">
      <t>ミ</t>
    </rPh>
    <phoneticPr fontId="7"/>
  </si>
  <si>
    <t xml:space="preserve">  echo ""</t>
    <phoneticPr fontId="7"/>
  </si>
  <si>
    <t>fi</t>
    <phoneticPr fontId="7"/>
  </si>
  <si>
    <t>if [ "$i_NUMBER_OF_BOND0_SLAVES" = "1" ]; then</t>
    <phoneticPr fontId="7"/>
  </si>
  <si>
    <t xml:space="preserve">  sed -i -e '/^MASTER=/d' /etc/sysconfig/network-scripts/ifcfg-eth2</t>
    <phoneticPr fontId="7"/>
  </si>
  <si>
    <t xml:space="preserve">  sed -i -e '/^SLAVE=/d' /etc/sysconfig/network-scripts/ifcfg-eth2</t>
    <phoneticPr fontId="7"/>
  </si>
  <si>
    <t>if [ "$i_NUMBER_OF_BOND1_SLAVES" = "1" ]; then</t>
    <phoneticPr fontId="7"/>
  </si>
  <si>
    <t xml:space="preserve">  sed -i -e '/^MASTER=/d' /etc/sysconfig/network-scripts/ifcfg-eth3</t>
    <phoneticPr fontId="7"/>
  </si>
  <si>
    <t xml:space="preserve">  sed -i -e '/^SLAVE=/d' /etc/sysconfig/network-scripts/ifcfg-eth3</t>
    <phoneticPr fontId="7"/>
  </si>
  <si>
    <t>[ "$i_NUMBER_OF_BOND0_SLAVES" = "1" ] &amp;&amp; NIC_DEV=eth0</t>
    <phoneticPr fontId="7"/>
  </si>
  <si>
    <t>OracleLinux-R8-U4-x86_64-dvd.iso</t>
    <phoneticPr fontId="7"/>
  </si>
  <si>
    <t>20210822</t>
    <phoneticPr fontId="7"/>
  </si>
  <si>
    <t xml:space="preserve">  rm -f /etc/sysconfig/ERROR_CONTROL_BOND0</t>
    <phoneticPr fontId="7"/>
  </si>
  <si>
    <t xml:space="preserve">  [ -e /etc/sysconfig/ERROR_CONTROL_BOND0 ] || $LOGGER "$FATAL_ERROR / bond0 slave device is down."</t>
    <phoneticPr fontId="7"/>
  </si>
  <si>
    <t xml:space="preserve">  [ -e /etc/sysconfig/ERROR_CONTROL_BOND1 ] || $LOGGER "$FATAL_ERROR / bond1 slave device is down."</t>
    <phoneticPr fontId="7"/>
  </si>
  <si>
    <t xml:space="preserve">  rm -f /etc/sysconfig/ERROR_CONTROL_BOND1</t>
    <phoneticPr fontId="7"/>
  </si>
  <si>
    <t xml:space="preserve">    "emerg" | "panic" | "alert" | "crit" | "critical" | "err" | "error" ) echo "$FATAL_ERROR $msg" | /usr/bin/logger -p local7.$pri -t ilo ;;</t>
    <phoneticPr fontId="7"/>
  </si>
  <si>
    <t>[ $(grep 'Status: ' /proc/net/bonding/bond0 | wc -l) = $(grep 'Status: up' /proc/net/bonding/bond0 | wc -l) ]</t>
    <phoneticPr fontId="7"/>
  </si>
  <si>
    <t>[ $(grep 'Status: ' /proc/net/bonding/bond1 | wc -l) = $(grep 'Status: up' /proc/net/bonding/bond1 | wc -l) ]</t>
    <phoneticPr fontId="7"/>
  </si>
  <si>
    <t>Description=watchdog daemon</t>
  </si>
  <si>
    <t>ExecStart=/usr/sbin/watchdog</t>
  </si>
  <si>
    <t xml:space="preserve">  [ -e /etc/sysconfig/ERROR_CONTROL_FENCE1 ] || $LOGGER "$FATAL_ERROR fence1 status is not Started."</t>
    <phoneticPr fontId="7"/>
  </si>
  <si>
    <t>cat &lt;&lt; 'EOF' | tee /usr/local/bin/i_check_crond_proc.bash</t>
  </si>
  <si>
    <t>while :; do</t>
  </si>
  <si>
    <t xml:space="preserve">  sleep 60</t>
  </si>
  <si>
    <t xml:space="preserve">  exec &gt; /var/run/$SCRIPT_ID/log 2&gt;&amp;1</t>
  </si>
  <si>
    <t xml:space="preserve">  if systemctl status crond.service; then</t>
  </si>
  <si>
    <t xml:space="preserve">    LANG=C date &gt; /var/run/$SCRIPT_ID/date</t>
  </si>
  <si>
    <t xml:space="preserve">    rm -f /etc/sysconfig/ERROR_CONTROL_CHECK_CROND</t>
  </si>
  <si>
    <t xml:space="preserve">    systemctl stop crond.service</t>
  </si>
  <si>
    <t xml:space="preserve">    systemctl start crond.service</t>
  </si>
  <si>
    <t xml:space="preserve">  if timeout 10 ssh $i_peer systemctl status crond.service; then</t>
  </si>
  <si>
    <t xml:space="preserve">    LANG=C date &gt; /var/run/$SCRIPT_ID/peer_date</t>
  </si>
  <si>
    <t xml:space="preserve">    rm -f /etc/sysconfig/ERROR_CONTROL_CHECK_PEER_CROND</t>
  </si>
  <si>
    <t xml:space="preserve">    [ -e /etc/sysconfig/ERROR_CONTROL_CHECK_PEER_CROND ] || $LOGGER "$FATAL_ERROR Peer's crond process is not normal status."</t>
  </si>
  <si>
    <t xml:space="preserve">  if timeout 10 ssh $i_peer systemctl status i_check_crond_proc.service; then</t>
  </si>
  <si>
    <t xml:space="preserve">    LANG=C date &gt; /var/run/$SCRIPT_ID/peer_daemon_date</t>
  </si>
  <si>
    <t xml:space="preserve">    rm -f /etc/sysconfig/ERROR_CONTROL_CHECK_PEER_DAEMON</t>
  </si>
  <si>
    <t xml:space="preserve">    [ -e /etc/sysconfig/ERROR_CONTROL_CHECK_PEER_DAEMON ] || $LOGGER "$FATAL_ERROR Peer's check crond process is not normal status."</t>
  </si>
  <si>
    <t>chmod 755 /usr/local/bin/i_check_crond_proc.bash</t>
  </si>
  <si>
    <t>cat &lt;&lt; 'EOF' | tee /etc/systemd/system/i_check_crond_proc.service</t>
  </si>
  <si>
    <t>Description=Check crond process</t>
  </si>
  <si>
    <t>ExecStart=/usr/local/bin/i_check_crond_proc.bash</t>
  </si>
  <si>
    <t>systemctl enable i_check_crond_proc.service</t>
  </si>
  <si>
    <t>$LOGGER_INFO 'started.'</t>
    <phoneticPr fontId="7"/>
  </si>
  <si>
    <t>trap "$LOGGER_INFO 'ended.'" 0</t>
    <phoneticPr fontId="7"/>
  </si>
  <si>
    <t xml:space="preserve">  trap "rm -rf /var/run/$SCRIPT_ID;$LOGGER_INFO 'ended.'" 0</t>
    <phoneticPr fontId="7"/>
  </si>
  <si>
    <t>cat &lt;&lt; 'EOF' | tee /root/.ssh/dracut_authorized_keys || $Error :</t>
    <phoneticPr fontId="7"/>
  </si>
  <si>
    <t>-----BEGIN OPENSSH PRIVATE KEY-----</t>
  </si>
  <si>
    <t>-----END OPENSSH PRIVATE KEY-----</t>
  </si>
  <si>
    <t>cat &lt;&lt; 'EOF' | tee /root/.ssh/peer</t>
    <phoneticPr fontId="7"/>
  </si>
  <si>
    <t>chmod 600 /root/.ssh/peer</t>
    <phoneticPr fontId="7"/>
  </si>
  <si>
    <t>cat &lt;&lt; 'EOF' | tee /root/.ssh/dracut</t>
    <phoneticPr fontId="7"/>
  </si>
  <si>
    <t>chmod 600 /root/.ssh/dracut</t>
    <phoneticPr fontId="7"/>
  </si>
  <si>
    <t>※ このスクリプトは業務チームが作成する</t>
    <rPh sb="10" eb="12">
      <t>ギョウム</t>
    </rPh>
    <rPh sb="16" eb="18">
      <t>サクセイ</t>
    </rPh>
    <phoneticPr fontId="7"/>
  </si>
  <si>
    <t>※ 公開鍵を使ってrootで直接ログインできるIPアドレスを絞り込む。自機と対向機のみを想定。</t>
    <rPh sb="35" eb="37">
      <t>ジキ</t>
    </rPh>
    <rPh sb="38" eb="40">
      <t>タイコウ</t>
    </rPh>
    <rPh sb="40" eb="41">
      <t>キ</t>
    </rPh>
    <rPh sb="44" eb="46">
      <t>ソウテイ</t>
    </rPh>
    <phoneticPr fontId="7"/>
  </si>
  <si>
    <t>※ TypeD,E,Fでは「198.51.100.201」推奨、「/24」推奨</t>
    <phoneticPr fontId="7"/>
  </si>
  <si>
    <t>※ TypeA,B,Cでは利用しない。問題がなければ「198.51.100.101」固定推奨、「/24」推奨</t>
    <rPh sb="44" eb="46">
      <t>スイショウ</t>
    </rPh>
    <phoneticPr fontId="7"/>
  </si>
  <si>
    <t>WantedBy=multi-user.target</t>
    <phoneticPr fontId="7"/>
  </si>
  <si>
    <t>if tty &gt; /dev/null 2&gt;&amp;1; then</t>
    <phoneticPr fontId="7"/>
  </si>
  <si>
    <t>SCRIPT_ID=$(basename -- "$0")</t>
    <phoneticPr fontId="7"/>
  </si>
  <si>
    <t xml:space="preserve">  ECHODEV="tee $(tty)"</t>
    <phoneticPr fontId="7"/>
  </si>
  <si>
    <t xml:space="preserve">  mkdir -p /backup/self/log/$SCRIPT_ID/</t>
    <phoneticPr fontId="7"/>
  </si>
  <si>
    <t>#!/bin/bash</t>
    <phoneticPr fontId="7"/>
  </si>
  <si>
    <t xml:space="preserve">    [ -e /etc/sysconfig/ERROR_CONTROL_CHECK_CROND ] || $LOGGER "$FATAL_ERROR crond process is not normal status."</t>
    <phoneticPr fontId="7"/>
  </si>
  <si>
    <t xml:space="preserve">  $LOGGER_INFO "Checking crond process status..."</t>
    <phoneticPr fontId="7"/>
  </si>
  <si>
    <t xml:space="preserve">  $LOGGER_INFO "Checking peer's crond process status..."</t>
    <phoneticPr fontId="7"/>
  </si>
  <si>
    <t xml:space="preserve">    ssh $i_peer systemctl restart crond.service</t>
    <phoneticPr fontId="7"/>
  </si>
  <si>
    <t xml:space="preserve">  $LOGGER_INFO "Checking peer's check crond process status..."</t>
    <phoneticPr fontId="7"/>
  </si>
  <si>
    <t xml:space="preserve">    ssh $i_peer systemctl restart i_check_crond_proc.service</t>
    <phoneticPr fontId="7"/>
  </si>
  <si>
    <t>set -x</t>
    <phoneticPr fontId="7"/>
  </si>
  <si>
    <t>else</t>
    <phoneticPr fontId="7"/>
  </si>
  <si>
    <t xml:space="preserve">    echo "Warning: $SCRIPT_ID is running. Nothing to do." | $ECHODEV</t>
    <phoneticPr fontId="7"/>
  </si>
  <si>
    <t xml:space="preserve">    echo "" | $ECHODEV</t>
    <phoneticPr fontId="7"/>
  </si>
  <si>
    <t xml:space="preserve">      echo "Warning: $SCRIPT_ID is running. Nothing to do." | $ECHODEV</t>
    <phoneticPr fontId="7"/>
  </si>
  <si>
    <t xml:space="preserve">      echo "" | $ECHODEV</t>
    <phoneticPr fontId="7"/>
  </si>
  <si>
    <t xml:space="preserve">      ps -f --pid $(cat /var/run/$SCRIPT_ID/pid) | $ECHODEV</t>
    <phoneticPr fontId="7"/>
  </si>
  <si>
    <t xml:space="preserve">    ps -f --pid $(cat /var/run/$SCRIPT_ID/pid) | $ECHODEV</t>
    <phoneticPr fontId="7"/>
  </si>
  <si>
    <t>if [ -d /backup/self ]; then</t>
    <phoneticPr fontId="7"/>
  </si>
  <si>
    <t xml:space="preserve">  mkdir -p /root/log/$SCRIPT_ID/</t>
    <phoneticPr fontId="7"/>
  </si>
  <si>
    <t>shred -uvz  /etc/sysconfig/network-scripts/ifcfg-bond0</t>
    <phoneticPr fontId="7"/>
  </si>
  <si>
    <t>shred -uvz  /etc/sysconfig/network-scripts/ifcfg-bond1</t>
    <phoneticPr fontId="7"/>
  </si>
  <si>
    <t>shred -uvz  /etc/sysconfig/network-scripts/ifcfg-eth2</t>
    <phoneticPr fontId="7"/>
  </si>
  <si>
    <t>shred -uvz  /etc/sysconfig/network-scripts/ifcfg-eth1</t>
    <phoneticPr fontId="7"/>
  </si>
  <si>
    <t>shred -uvz  /etc/sysconfig/network-scripts/ifcfg-eth3</t>
    <phoneticPr fontId="7"/>
  </si>
  <si>
    <t>shred -uvz  /etc/sysconfig/network</t>
    <phoneticPr fontId="7"/>
  </si>
  <si>
    <t>shred -uvz  /etc/hosts</t>
    <phoneticPr fontId="7"/>
  </si>
  <si>
    <t>shred -uvz  /etc/resolv.conf</t>
    <phoneticPr fontId="7"/>
  </si>
  <si>
    <t>shred -uvz  /etc/rsyslog.d/logserver.conf</t>
    <phoneticPr fontId="7"/>
  </si>
  <si>
    <t>shred -uvz  /etc/chrony.conf</t>
    <phoneticPr fontId="7"/>
  </si>
  <si>
    <t>shred -uvz  /etc/firewalld/zones/public.xml</t>
    <phoneticPr fontId="7"/>
  </si>
  <si>
    <t>shred -uvz  /etc/firewalld/zones/public.xml.old</t>
    <phoneticPr fontId="7"/>
  </si>
  <si>
    <t>shred -uvz  /etc/pg-rex_tools.conf</t>
    <phoneticPr fontId="7"/>
  </si>
  <si>
    <t>shred -uvz  /root/dbcluster.xml</t>
    <phoneticPr fontId="7"/>
  </si>
  <si>
    <t>shred -uvz  /etc/crontab</t>
    <phoneticPr fontId="7"/>
  </si>
  <si>
    <t>cat &lt;&lt; 'EOF' | tee /etc/crontab | $ECHODEV</t>
    <phoneticPr fontId="7"/>
  </si>
  <si>
    <t>[ "$i_CRON1" ] &amp;&amp; echo "$i_CRON1" | tee -a /etc/crontab | $ECHODEV</t>
    <phoneticPr fontId="7"/>
  </si>
  <si>
    <t>[ "$i_CRON2" ] &amp;&amp; echo "$i_CRON2" | tee -a /etc/crontab | $ECHODEV</t>
    <phoneticPr fontId="7"/>
  </si>
  <si>
    <t>[ "$i_CRON3" ] &amp;&amp; echo "$i_CRON3" | tee -a /etc/crontab | $ECHODEV</t>
    <phoneticPr fontId="7"/>
  </si>
  <si>
    <t>[ "$i_CRON4" ] &amp;&amp; echo "$i_CRON4" | tee -a /etc/crontab | $ECHODEV</t>
    <phoneticPr fontId="7"/>
  </si>
  <si>
    <t>[ "$i_CRON5" ] &amp;&amp; echo "$i_CRON5" | tee -a /etc/crontab | $ECHODEV</t>
    <phoneticPr fontId="7"/>
  </si>
  <si>
    <t>[ "$i_CRON6" ] &amp;&amp; echo "$i_CRON6" | tee -a /etc/crontab | $ECHODEV</t>
    <phoneticPr fontId="7"/>
  </si>
  <si>
    <t>[ "$i_CRON7" ] &amp;&amp; echo "$i_CRON7" | tee -a /etc/crontab | $ECHODEV</t>
    <phoneticPr fontId="7"/>
  </si>
  <si>
    <t>[ "$i_CRON8" ] &amp;&amp; echo "$i_CRON8" | tee -a /etc/crontab | $ECHODEV</t>
    <phoneticPr fontId="7"/>
  </si>
  <si>
    <t>[ "$i_CRON9" ] &amp;&amp; echo "$i_CRON9" | tee -a /etc/crontab | $ECHODEV</t>
    <phoneticPr fontId="7"/>
  </si>
  <si>
    <t>[ "$i_CRON10" ] &amp;&amp; echo "$i_CRON10" | tee -a /etc/crontab | $ECHODEV</t>
    <phoneticPr fontId="7"/>
  </si>
  <si>
    <t>[ "$i_CRON11" ] &amp;&amp; echo "$i_CRON11" | tee -a /etc/crontab | $ECHODEV</t>
    <phoneticPr fontId="7"/>
  </si>
  <si>
    <t>[ "$i_CRON12" ] &amp;&amp; echo "$i_CRON12" | tee -a /etc/crontab | $ECHODEV</t>
    <phoneticPr fontId="7"/>
  </si>
  <si>
    <t xml:space="preserve">  echo "Arg: $@ ($#) / too many." | $ECHODEV</t>
  </si>
  <si>
    <t xml:space="preserve">  echo "Arg: $@ ($#) / too many." | $ECHODEV</t>
    <phoneticPr fontId="7"/>
  </si>
  <si>
    <t xml:space="preserve">  echo "Unknon Arguments: $1" | $ECHODEV</t>
  </si>
  <si>
    <t xml:space="preserve">  echo "Unknon Arguments: $1" | $ECHODEV</t>
    <phoneticPr fontId="7"/>
  </si>
  <si>
    <t xml:space="preserve">  echo "" | $ECHODEV</t>
  </si>
  <si>
    <t xml:space="preserve">  echo "" | $ECHODEV</t>
    <phoneticPr fontId="7"/>
  </si>
  <si>
    <t xml:space="preserve">  echo "@@@@$FATAL_ERROR Manipulation was detected. @@@@@" | $ECHODEV</t>
    <phoneticPr fontId="7"/>
  </si>
  <si>
    <t xml:space="preserve">  echo "$err  Implement first aid: sudo $SCRIPT_PATH/$SCRIPT_ID -i" | $ECHODEV</t>
  </si>
  <si>
    <t xml:space="preserve">    echo "$err  Implement first aid: sudo $SCRIPT_PATH/$SCRIPT_ID -i" | $ECHODEV</t>
  </si>
  <si>
    <t xml:space="preserve">  echo "$err  Implement first aid: Wait a minute and re-run it." | $ECHODEV</t>
  </si>
  <si>
    <t xml:space="preserve">  echo "Failed to update the latest backup information." | $ECHODEV</t>
  </si>
  <si>
    <t xml:space="preserve">  echo "/ partition is used (&gt;= 90%)." | $ECHODEV</t>
  </si>
  <si>
    <t xml:space="preserve">  echo "/backup partition is used (&gt;= 90%)." | $ECHODEV</t>
  </si>
  <si>
    <t xml:space="preserve">  echo "File: /etc/sysconfig/MaintenanceWorkInProgress is exists." | $ECHODEV</t>
  </si>
  <si>
    <t xml:space="preserve">  echo "File: /etc/sysconfig/NoSendLuksPP is exists." | $ECHODEV</t>
  </si>
  <si>
    <t>$ret" | $ECHODEV</t>
    <phoneticPr fontId="7"/>
  </si>
  <si>
    <t xml:space="preserve">      echo "$FATAL_ERROR tomcat.service is not alive. resetting this server..." | $ECHODEV</t>
    <phoneticPr fontId="7"/>
  </si>
  <si>
    <t xml:space="preserve">      echo "$FATAL_ERROR httpd.service is not alive. resetting this server..." | $ECHODEV</t>
  </si>
  <si>
    <t xml:space="preserve">      echo "$FATAL_ERROR The application is not alive. resetting this server..." | $ECHODEV</t>
  </si>
  <si>
    <t xml:space="preserve">  echo "$FATAL_ERROR Pacemaker is not alive." | $ECHODEV</t>
  </si>
  <si>
    <t xml:space="preserve">  echo "$FATAL_ERROR The master is not alive." | $ECHODEV</t>
  </si>
  <si>
    <t xml:space="preserve">  echo "$FATAL_ERROR The slave is not alive." | $ECHODEV</t>
  </si>
  <si>
    <t xml:space="preserve">  echo "$FATAL_ERROR $i_NODE1_NAME is not master." | $ECHODEV</t>
  </si>
  <si>
    <t xml:space="preserve">  echo "$FATAL_ERROR PostgreSQL master status is not LATEST." | $ECHODEV</t>
  </si>
  <si>
    <t xml:space="preserve">  echo "$FATAL_ERROR PostgreSQL slave status is not STREAMING|SYNC." | $ECHODEV</t>
  </si>
  <si>
    <t xml:space="preserve">  echo "$FATAL_ERROR ipaddr-primary status is not Started." | $ECHODEV</t>
  </si>
  <si>
    <t xml:space="preserve">  echo "$FATAL_ERROR ipaddr-replication status is not Started." | $ECHODEV</t>
  </si>
  <si>
    <t xml:space="preserve">  echo "$FATAL_ERROR ping status is not Started." | $ECHODEV</t>
  </si>
  <si>
    <t xml:space="preserve">  echo "$FATAL_ERROR fence1 status is not Started." | $ECHODEV</t>
  </si>
  <si>
    <t xml:space="preserve">  echo "$FATAL_ERROR fence2 status is not Started." | $ECHODEV</t>
  </si>
  <si>
    <t xml:space="preserve">  echo "Error: /root/.pp is not exists." | $ECHODEV</t>
  </si>
  <si>
    <t xml:space="preserve">  ECHODEV=":"</t>
    <phoneticPr fontId="7"/>
  </si>
  <si>
    <t>&lt; /dev/urandom tr -dc '?!#$%;,./&lt;&gt;A-Z-a-z-0-9' | head -c${1:-16} | $ECHODEV;echo "" | $ECHODEV</t>
    <phoneticPr fontId="7"/>
  </si>
  <si>
    <t>echo "" | $ECHODEV</t>
    <phoneticPr fontId="7"/>
  </si>
  <si>
    <t>echo "Check /etc/security/ssh_access.conf." | $ECHODEV</t>
    <phoneticPr fontId="7"/>
  </si>
  <si>
    <t>cat /etc/security/ssh_access.conf  | $ECHODEV</t>
    <phoneticPr fontId="7"/>
  </si>
  <si>
    <t>echo "Seted root@dracut's default ssh secret key." | $ECHODEV</t>
    <phoneticPr fontId="7"/>
  </si>
  <si>
    <t>cat /root/.ssh/dracut | $ECHODEV</t>
    <phoneticPr fontId="7"/>
  </si>
  <si>
    <t>echo "Seted admin's default password." | $ECHODEV</t>
    <phoneticPr fontId="7"/>
  </si>
  <si>
    <t>cat /root/.ssh/admin.pw | $ECHODEV;echo | $ECHODEV</t>
    <phoneticPr fontId="7"/>
  </si>
  <si>
    <t>echo "Seted admin's default google_authenticator." | $ECHODEV</t>
    <phoneticPr fontId="7"/>
  </si>
  <si>
    <t>cat /root/.ssh/admin.otp | $ECHODEV</t>
    <phoneticPr fontId="7"/>
  </si>
  <si>
    <t>echo "Set stonith@iLO's password." | $ECHODEV</t>
    <phoneticPr fontId="7"/>
  </si>
  <si>
    <t>cat /root/.ssh/stonith.pw | $ECHODEV;echo "" | $ECHODEV</t>
    <phoneticPr fontId="7"/>
  </si>
  <si>
    <t>echo "Set Administrator@iLO's password." | $ECHODEV</t>
    <phoneticPr fontId="7"/>
  </si>
  <si>
    <t>echo "ex)" | $ECHODEV</t>
    <phoneticPr fontId="7"/>
  </si>
  <si>
    <t xml:space="preserve">  echo "Disk size" | $ECHODEV</t>
    <phoneticPr fontId="7"/>
  </si>
  <si>
    <t xml:space="preserve">  echo "/dev/sda: $SDA" | $ECHODEV</t>
    <phoneticPr fontId="7"/>
  </si>
  <si>
    <t xml:space="preserve">  echo "/dev/sdb: $SDB" | $ECHODEV</t>
    <phoneticPr fontId="7"/>
  </si>
  <si>
    <t xml:space="preserve">  echo "Error: Disk size assertion (/dev/sda &lt; /dev/sdb)" | $ECHODEV</t>
    <phoneticPr fontId="7"/>
  </si>
  <si>
    <t xml:space="preserve">  echo 'reboot now!!' | $ECHODEV</t>
    <phoneticPr fontId="7"/>
  </si>
  <si>
    <t>ls -l /backup/self/onlinebackup/ | $ECHODEV</t>
    <phoneticPr fontId="7"/>
  </si>
  <si>
    <t>echo 'reboot now!!' | $ECHODEV</t>
    <phoneticPr fontId="7"/>
  </si>
  <si>
    <t xml:space="preserve">  echo "version: $SCRIPT_VER ($SCRIPT_ID) / $COMMON_SCRIPT_VER (i_common.include)" | $ECHODEV</t>
    <phoneticPr fontId="7"/>
  </si>
  <si>
    <t xml:space="preserve">  echo "[ Common Arguments ]" | $ECHODEV</t>
    <phoneticPr fontId="7"/>
  </si>
  <si>
    <t xml:space="preserve">  echo "$0 -h" | $ECHODEV</t>
    <phoneticPr fontId="7"/>
  </si>
  <si>
    <t xml:space="preserve">  echo "    print this. (for manual option)" | $ECHODEV</t>
    <phoneticPr fontId="7"/>
  </si>
  <si>
    <t xml:space="preserve">  echo "$0 -v" | $ECHODEV</t>
    <phoneticPr fontId="7"/>
  </si>
  <si>
    <t xml:space="preserve">  echo "    print version. (for manual option)" | $ECHODEV</t>
    <phoneticPr fontId="7"/>
  </si>
  <si>
    <t xml:space="preserve">  echo "$0 -r" | $ECHODEV</t>
    <phoneticPr fontId="7"/>
  </si>
  <si>
    <t xml:space="preserve">  echo "    remove /var/run/$SCRIPT_ID/ directory. (for manual option)" | $ECHODEV</t>
    <phoneticPr fontId="7"/>
  </si>
  <si>
    <t xml:space="preserve">  echo "$0 -f ..." | $ECHODEV</t>
    <phoneticPr fontId="7"/>
  </si>
  <si>
    <t xml:space="preserve">  echo "    force execution with $MAINTENANCE_FILE file." | $ECHODEV</t>
    <phoneticPr fontId="7"/>
  </si>
  <si>
    <t xml:space="preserve">    echo "I am not root." | $ECHODEV</t>
    <phoneticPr fontId="7"/>
  </si>
  <si>
    <t xml:space="preserve">      echo "$MAINTENANCE_FILE file exists. Nothing to do." | $ECHODEV</t>
    <phoneticPr fontId="7"/>
  </si>
  <si>
    <t xml:space="preserve">  echo "Warning: $SCRIPT_ID is running. Nothing to do." | $ECHODEV</t>
    <phoneticPr fontId="7"/>
  </si>
  <si>
    <t xml:space="preserve">  sleep 1</t>
    <phoneticPr fontId="7"/>
  </si>
  <si>
    <t xml:space="preserve">  ps -f --pid $(cat /var/run/$SCRIPT_ID/pid) | $ECHODEV</t>
    <phoneticPr fontId="7"/>
  </si>
  <si>
    <t xml:space="preserve">    echo "$FATAL_ERROR $i consecutive singleton errors. Implement first aid: sudo $SCRIPT_PATH/$SCRIPT_ID -r" | $ECHODEV</t>
    <phoneticPr fontId="7"/>
  </si>
  <si>
    <t xml:space="preserve">  echo "/root/.ssh/dracut file is missing." | $ECHODEV</t>
    <phoneticPr fontId="7"/>
  </si>
  <si>
    <t xml:space="preserve">  echo "Cluster index: $i_CLUSTER_INDEX. Nothing to do." | $ECHODEV</t>
    <phoneticPr fontId="7"/>
  </si>
  <si>
    <t xml:space="preserve">    echo "/etc/sysconfig/NoSendLuksPP file exists. Nothing to do." | $ECHODEV</t>
    <phoneticPr fontId="7"/>
  </si>
  <si>
    <t>echo /backup/self/onlinebackup/$now/ | $ECHODEV</t>
    <phoneticPr fontId="7"/>
  </si>
  <si>
    <t xml:space="preserve">  echo "Start tomcat." | $ECHODEV</t>
    <phoneticPr fontId="7"/>
  </si>
  <si>
    <t xml:space="preserve">  echo "Start httpd." | $ECHODEV</t>
    <phoneticPr fontId="7"/>
  </si>
  <si>
    <t xml:space="preserve">  systemctl start httpd.service</t>
    <phoneticPr fontId="7"/>
  </si>
  <si>
    <t xml:space="preserve">  echo "Unset Maintenance mode." | $ECHODEV</t>
    <phoneticPr fontId="7"/>
  </si>
  <si>
    <t>echo "Set Maintenance mode." | $ECHODEV</t>
    <phoneticPr fontId="7"/>
  </si>
  <si>
    <t>echo "Stop httpd." | $ECHODEV</t>
    <phoneticPr fontId="7"/>
  </si>
  <si>
    <t>echo "Stop tomcat." | $ECHODEV</t>
    <phoneticPr fontId="7"/>
  </si>
  <si>
    <t xml:space="preserve">    echo "$peer_status" | grep Master | $ECHODEV</t>
    <phoneticPr fontId="7"/>
  </si>
  <si>
    <t>echo "Start tomcat." | $ECHODEV</t>
    <phoneticPr fontId="7"/>
  </si>
  <si>
    <t>echo "Start httpd." | $ECHODEV</t>
    <phoneticPr fontId="7"/>
  </si>
  <si>
    <t>echo "Unset Maintenance mode." | $ECHODEV</t>
    <phoneticPr fontId="7"/>
  </si>
  <si>
    <t>ping -c 1 -W 1 $i_PEER_NODENAME | $ECHODEV</t>
    <phoneticPr fontId="7"/>
  </si>
  <si>
    <t>ping -c 1 -W 1 $i_PEER_BOND0_IP | $ECHODEV</t>
    <phoneticPr fontId="7"/>
  </si>
  <si>
    <t>ping -c 1 -W 1 $i_PEER_BOND1_IP | $ECHODEV</t>
    <phoneticPr fontId="7"/>
  </si>
  <si>
    <t>ping -c 1 -W 1 $i_PEER_BMC_IP | $ECHODEV</t>
    <phoneticPr fontId="7"/>
  </si>
  <si>
    <t xml:space="preserve">  ping -c 1 -W 1 $i_DGW | $ECHODEV</t>
    <phoneticPr fontId="7"/>
  </si>
  <si>
    <t>ping_target=$?</t>
    <phoneticPr fontId="7"/>
  </si>
  <si>
    <t>ping -c 1 -W 1 $i_PING_TARGET | $ECHODEV</t>
    <phoneticPr fontId="7"/>
  </si>
  <si>
    <t>echo "# /usr/local/bin/health_check_httpd_tomcat" | $ECHODEV</t>
    <phoneticPr fontId="7"/>
  </si>
  <si>
    <t>echo "# ss -pantu" | $ECHODEV</t>
    <phoneticPr fontId="7"/>
  </si>
  <si>
    <t>ss -pantu | $ECHODEV</t>
    <phoneticPr fontId="7"/>
  </si>
  <si>
    <t>echo "# ip addr show | grep inet" | $ECHODEV</t>
    <phoneticPr fontId="7"/>
  </si>
  <si>
    <t>ip addr show | grep inet | $ECHODEV</t>
    <phoneticPr fontId="7"/>
  </si>
  <si>
    <t>echo "# ip route show | LANG=C sort" | $ECHODEV</t>
    <phoneticPr fontId="7"/>
  </si>
  <si>
    <t>ip route show | LANG=C sort | $ECHODEV</t>
    <phoneticPr fontId="7"/>
  </si>
  <si>
    <t>echo "# w" | $ECHODEV</t>
    <phoneticPr fontId="7"/>
  </si>
  <si>
    <t>w | $ECHODEV</t>
    <phoneticPr fontId="7"/>
  </si>
  <si>
    <t>echo "# df -H" | $ECHODEV</t>
    <phoneticPr fontId="7"/>
  </si>
  <si>
    <t>df -H | $ECHODEV</t>
    <phoneticPr fontId="7"/>
  </si>
  <si>
    <t>echo "# free -h" | $ECHODEV</t>
    <phoneticPr fontId="7"/>
  </si>
  <si>
    <t>free -h | $ECHODEV</t>
    <phoneticPr fontId="7"/>
  </si>
  <si>
    <t>echo "# ipmitool sdr list all" | $ECHODEV</t>
    <phoneticPr fontId="7"/>
  </si>
  <si>
    <t xml:space="preserve">  echo "Success all." | $ECHODEV</t>
    <phoneticPr fontId="7"/>
  </si>
  <si>
    <t xml:space="preserve">  echo "Failed." | $ECHODEV</t>
    <phoneticPr fontId="7"/>
  </si>
  <si>
    <t xml:space="preserve">    echo "No backup [$1]" | $ECHODEV</t>
    <phoneticPr fontId="7"/>
  </si>
  <si>
    <t>echo "restore from $BK" | $ECHODEV</t>
    <phoneticPr fontId="7"/>
  </si>
  <si>
    <t xml:space="preserve">  rm -f /var/lib/pgsql/tmp/PGSQL.lock</t>
    <phoneticPr fontId="7"/>
  </si>
  <si>
    <t xml:space="preserve">  [ -e /var/lib/pgsql/tmp/PGSQL.lock ] &amp;&amp; echo "rm -f /var/lib/pgsql/tmp/PGSQL.lock ..." | $ECHODEV</t>
    <phoneticPr fontId="7"/>
  </si>
  <si>
    <t xml:space="preserve">  /usr/local/bin/pg-rex_standby_start --basebackup | $ECHODEV</t>
    <phoneticPr fontId="7"/>
  </si>
  <si>
    <t xml:space="preserve">  /usr/local/bin/pg-rex_primary_start | $ECHODEV</t>
    <phoneticPr fontId="7"/>
  </si>
  <si>
    <t>if [ $# -ge 2 ]; then</t>
    <phoneticPr fontId="7"/>
  </si>
  <si>
    <t xml:space="preserve">  while [ -d /run/i_onlinebackup.bash ];</t>
    <phoneticPr fontId="7"/>
  </si>
  <si>
    <t xml:space="preserve">  do</t>
    <phoneticPr fontId="7"/>
  </si>
  <si>
    <t xml:space="preserve">    echo "Wait for onlinebackup..." | $ECHODEV</t>
    <phoneticPr fontId="7"/>
  </si>
  <si>
    <t xml:space="preserve">    sleep 10</t>
    <phoneticPr fontId="7"/>
  </si>
  <si>
    <t xml:space="preserve">  done</t>
    <phoneticPr fontId="7"/>
  </si>
  <si>
    <t>/usr/local/bin/pg-rex_stop | $ECHODEV</t>
    <phoneticPr fontId="7"/>
  </si>
  <si>
    <t># サービス起動設定状態の保存</t>
    <rPh sb="6" eb="8">
      <t>キドウ</t>
    </rPh>
    <rPh sb="8" eb="10">
      <t>セッテイ</t>
    </rPh>
    <rPh sb="10" eb="12">
      <t>ジョウタイ</t>
    </rPh>
    <rPh sb="13" eb="15">
      <t>ホゾン</t>
    </rPh>
    <phoneticPr fontId="7"/>
  </si>
  <si>
    <t xml:space="preserve">  type -t print_help &amp;&amp; print_help | $ECHODEV</t>
    <phoneticPr fontId="7"/>
  </si>
  <si>
    <t xml:space="preserve">  if ps --pid "$(cat /var/run/$SCRIPT_ID/pid)"; then</t>
    <phoneticPr fontId="7"/>
  </si>
  <si>
    <t xml:space="preserve">    if ps --pid "$(cat /var/run/$SCRIPT_ID/pid)"; then</t>
    <phoneticPr fontId="7"/>
  </si>
  <si>
    <t>if mkdir /var/run/$SCRIPT_ID; then</t>
    <phoneticPr fontId="7"/>
  </si>
  <si>
    <t>shred -uvz /etc/corosync/authkey</t>
    <phoneticPr fontId="7"/>
  </si>
  <si>
    <t>shred -uvz /etc/corosync/corosync.conf</t>
    <phoneticPr fontId="7"/>
  </si>
  <si>
    <t>shred -uvz /etc/pacemaker/authkey</t>
    <phoneticPr fontId="7"/>
  </si>
  <si>
    <t>shred -uvz /var/lib/pcsd/known-hosts</t>
    <phoneticPr fontId="7"/>
  </si>
  <si>
    <t>shred -uvz /var/lib/pcsd/pcs_users.conf</t>
    <phoneticPr fontId="7"/>
  </si>
  <si>
    <t>shred -uvz /root/.ssh/stonith*</t>
    <phoneticPr fontId="7"/>
  </si>
  <si>
    <t>shred -uvz /root/.ssh/peer</t>
    <phoneticPr fontId="7"/>
  </si>
  <si>
    <t>shred -uvz /root/.ssh/authorized_keys.pub</t>
    <phoneticPr fontId="7"/>
  </si>
  <si>
    <t>shred -uvz /root/.ssh/dracut</t>
    <phoneticPr fontId="7"/>
  </si>
  <si>
    <t>shred -uvz /root/.ssh/dracut_authorized_keys</t>
    <phoneticPr fontId="7"/>
  </si>
  <si>
    <t>shred -uvz /home/admin/.google_authenticator</t>
    <phoneticPr fontId="7"/>
  </si>
  <si>
    <t>shred -uvz /root/.ssh/admin.otp</t>
    <phoneticPr fontId="7"/>
  </si>
  <si>
    <t>shred -uvz /root/.ssh/admin.conf</t>
    <phoneticPr fontId="7"/>
  </si>
  <si>
    <t>shred -uvz /root/.ssh/admin.pw</t>
    <phoneticPr fontId="7"/>
  </si>
  <si>
    <t>shred -uvz /root/.ssh/hacluster.pw</t>
    <phoneticPr fontId="7"/>
  </si>
  <si>
    <t>shred -uvz /root/.ssh/postgres.pw</t>
    <phoneticPr fontId="7"/>
  </si>
  <si>
    <t>shred -uvz /root/.ssh/user*</t>
    <phoneticPr fontId="7"/>
  </si>
  <si>
    <t>dracut -vf --regenerate-all</t>
    <phoneticPr fontId="7"/>
  </si>
  <si>
    <t>dracut -vf --regenerate-all || $Error :</t>
    <phoneticPr fontId="7"/>
  </si>
  <si>
    <t>dracut -vf --regenerate-all || $Error :</t>
    <phoneticPr fontId="5"/>
  </si>
  <si>
    <t>shred -uvz  /etc/sysconfig/network-scripts/route-bond0</t>
    <phoneticPr fontId="7"/>
  </si>
  <si>
    <t>shred -uvz  /etc/sysconfig/network-scripts/route-bond1</t>
    <phoneticPr fontId="7"/>
  </si>
  <si>
    <t xml:space="preserve">  /usr/sbin/aide --init | $ECHODEV</t>
    <phoneticPr fontId="7"/>
  </si>
  <si>
    <t xml:space="preserve">  exit $rc</t>
    <phoneticPr fontId="7"/>
  </si>
  <si>
    <t xml:space="preserve">  rc=$?</t>
    <phoneticPr fontId="7"/>
  </si>
  <si>
    <t>※ この戻り値が「0」以外の場合は、問題ではあるが、このスクリプトは動けばLuksパスフレーズ入力を省略出来てラッキーという類いのものなので、無視してもよいのでは。</t>
    <rPh sb="4" eb="5">
      <t>モド</t>
    </rPh>
    <rPh sb="6" eb="7">
      <t>チ</t>
    </rPh>
    <rPh sb="11" eb="13">
      <t>イガイ</t>
    </rPh>
    <rPh sb="14" eb="16">
      <t>バアイ</t>
    </rPh>
    <rPh sb="18" eb="20">
      <t>モンダイ</t>
    </rPh>
    <rPh sb="34" eb="35">
      <t>ウゴ</t>
    </rPh>
    <rPh sb="47" eb="49">
      <t>ニュウリョク</t>
    </rPh>
    <rPh sb="50" eb="52">
      <t>ショウリャク</t>
    </rPh>
    <rPh sb="52" eb="54">
      <t>デキ</t>
    </rPh>
    <rPh sb="62" eb="63">
      <t>タグ</t>
    </rPh>
    <rPh sb="71" eb="73">
      <t>ムシ</t>
    </rPh>
    <phoneticPr fontId="7"/>
  </si>
  <si>
    <t xml:space="preserve">    exit $rc</t>
    <phoneticPr fontId="7"/>
  </si>
  <si>
    <t xml:space="preserve">    $LOGGER "$FATAL_ERROR Send Luks passphrase to peer's console."</t>
    <phoneticPr fontId="7"/>
  </si>
  <si>
    <t>※ 失敗するのが通常の動作なので、この戻り値を無視すべき。「0」が返るようにしている。</t>
    <rPh sb="2" eb="4">
      <t>シッパイ</t>
    </rPh>
    <rPh sb="8" eb="10">
      <t>ツウジョウ</t>
    </rPh>
    <rPh sb="11" eb="13">
      <t>ドウサ</t>
    </rPh>
    <rPh sb="19" eb="20">
      <t>モド</t>
    </rPh>
    <rPh sb="21" eb="22">
      <t>チ</t>
    </rPh>
    <rPh sb="23" eb="25">
      <t>ムシ</t>
    </rPh>
    <rPh sb="33" eb="34">
      <t>カエ</t>
    </rPh>
    <phoneticPr fontId="7"/>
  </si>
  <si>
    <t xml:space="preserve">  $LOGGER "$FATAL_ERROR Copy auth-info to peer."</t>
    <phoneticPr fontId="7"/>
  </si>
  <si>
    <t xml:space="preserve">  $LOGGER "$FATAL_ERROR Copy backup to peer."</t>
    <phoneticPr fontId="7"/>
  </si>
  <si>
    <t>fi | $ECHODEV</t>
    <phoneticPr fontId="7"/>
  </si>
  <si>
    <t xml:space="preserve">    echo "cp /apl/cron/apl /var/spool/cron/apl"</t>
    <phoneticPr fontId="7"/>
  </si>
  <si>
    <t xml:space="preserve">    cp -a /apl/cron/apl /var/run/$SCRIPT_ID/</t>
    <phoneticPr fontId="7"/>
  </si>
  <si>
    <t xml:space="preserve">    chmod 600 /var/run/$SCRIPT_ID/apl</t>
    <phoneticPr fontId="7"/>
  </si>
  <si>
    <t xml:space="preserve">    chown apl:apl /var/run/$SCRIPT_ID/apl</t>
    <phoneticPr fontId="7"/>
  </si>
  <si>
    <t xml:space="preserve">    cp -a /var/run/$SCRIPT_ID/apl /var/spool/cron/apl</t>
    <phoneticPr fontId="7"/>
  </si>
  <si>
    <t xml:space="preserve">  if ! diff /apl/cron/apl /var/spool/cron/apl; then</t>
    <phoneticPr fontId="7"/>
  </si>
  <si>
    <t xml:space="preserve">  fi</t>
    <phoneticPr fontId="7"/>
  </si>
  <si>
    <t xml:space="preserve">  echo "rm -f /var/spool/cron/apl"</t>
    <phoneticPr fontId="7"/>
  </si>
  <si>
    <t xml:space="preserve">  rm -f /var/spool/cron/apl</t>
    <phoneticPr fontId="7"/>
  </si>
  <si>
    <t>※ エラーチェックをしていない。このレベルのコマンドが失敗する状況だと、他に何もできる状況ではない。</t>
    <rPh sb="27" eb="29">
      <t>シッパイ</t>
    </rPh>
    <rPh sb="31" eb="33">
      <t>ジョウキョウ</t>
    </rPh>
    <rPh sb="36" eb="37">
      <t>ホカ</t>
    </rPh>
    <rPh sb="38" eb="39">
      <t>ナニ</t>
    </rPh>
    <rPh sb="43" eb="45">
      <t>ジョウキョウ</t>
    </rPh>
    <phoneticPr fontId="7"/>
  </si>
  <si>
    <t xml:space="preserve">  echo "fuser -mv /backup/mntsnap"</t>
    <phoneticPr fontId="7"/>
  </si>
  <si>
    <t xml:space="preserve">  fuser -mv /backup/mntsnap</t>
    <phoneticPr fontId="7"/>
  </si>
  <si>
    <t xml:space="preserve">  echo "lsof +D /backup/mntsnap"</t>
    <phoneticPr fontId="7"/>
  </si>
  <si>
    <t xml:space="preserve">  lsof +D /backup/mntsnap</t>
    <phoneticPr fontId="7"/>
  </si>
  <si>
    <t xml:space="preserve">  umount -f /backup/mntsnap</t>
    <phoneticPr fontId="7"/>
  </si>
  <si>
    <t xml:space="preserve">  umount -l /backup/mntsnap</t>
    <phoneticPr fontId="7"/>
  </si>
  <si>
    <t xml:space="preserve">  lvm lvremove --force /dev/vg0/snap</t>
    <phoneticPr fontId="7"/>
  </si>
  <si>
    <t>※ これ以降の処理は後処理として失敗しても続行し、常に「0」を返す。</t>
    <rPh sb="4" eb="6">
      <t>イコウ</t>
    </rPh>
    <rPh sb="7" eb="9">
      <t>ショリ</t>
    </rPh>
    <rPh sb="10" eb="11">
      <t>アト</t>
    </rPh>
    <rPh sb="11" eb="13">
      <t>ショリ</t>
    </rPh>
    <rPh sb="16" eb="18">
      <t>シッパイ</t>
    </rPh>
    <rPh sb="21" eb="23">
      <t>ゾッコウ</t>
    </rPh>
    <rPh sb="25" eb="26">
      <t>ツネ</t>
    </rPh>
    <rPh sb="31" eb="32">
      <t>カエ</t>
    </rPh>
    <phoneticPr fontId="7"/>
  </si>
  <si>
    <t xml:space="preserve">  exit 0</t>
    <phoneticPr fontId="7"/>
  </si>
  <si>
    <t xml:space="preserve">  $LOGGER "$FATAL_ERROR failed to logrotate. Implement first aid: sudo systemctl stop auditd;sudo systemctl start auditd"</t>
    <phoneticPr fontId="7"/>
  </si>
  <si>
    <t xml:space="preserve">  [ $rc -eq 0 ] || $LOGGER "$FATAL_ERROR failed to logrotate. Implement first aid: sudo systemctl stop auditd;sudo systemctl start auditd"</t>
    <phoneticPr fontId="7"/>
  </si>
  <si>
    <t xml:space="preserve">  if sudo -u postgres pg_dumpall -f /backup/self/pgdump/$i_ENV-pgdump_$(date "+%Y%m%d_%H%M%S").sql -U postgres; then</t>
    <phoneticPr fontId="7"/>
  </si>
  <si>
    <t xml:space="preserve">    exit 0</t>
    <phoneticPr fontId="7"/>
  </si>
  <si>
    <t xml:space="preserve">  else</t>
    <phoneticPr fontId="7"/>
  </si>
  <si>
    <t xml:space="preserve">    $LOGGER "$FATAL_ERROR failed to pg_dumpall."</t>
    <phoneticPr fontId="7"/>
  </si>
  <si>
    <t xml:space="preserve">    exit $?</t>
    <phoneticPr fontId="7"/>
  </si>
  <si>
    <t xml:space="preserve">  rc=1</t>
    <phoneticPr fontId="7"/>
  </si>
  <si>
    <t xml:space="preserve">  $LOGGER "$FATAL_ERROR failed to Physical backup."</t>
    <phoneticPr fontId="7"/>
  </si>
  <si>
    <t xml:space="preserve">    rc=0</t>
    <phoneticPr fontId="7"/>
  </si>
  <si>
    <t xml:space="preserve">    rc=1</t>
    <phoneticPr fontId="7"/>
  </si>
  <si>
    <t xml:space="preserve">    $LOGGER "$FATAL_ERROR failed to remove archive log."</t>
    <phoneticPr fontId="7"/>
  </si>
  <si>
    <t>exit $rc</t>
    <phoneticPr fontId="7"/>
  </si>
  <si>
    <t>if sudo -u postgres pg_basebackup -h localhost -U repuser -D /tmp/pg_bk/ -X stream -P | $ECHODEV; then</t>
    <phoneticPr fontId="7"/>
  </si>
  <si>
    <t>echo "Start Physical backup..." | $ECHODEV</t>
    <phoneticPr fontId="7"/>
  </si>
  <si>
    <t xml:space="preserve">  echo "Start to remove archive log..." | $ECHODEV</t>
    <phoneticPr fontId="7"/>
  </si>
  <si>
    <t xml:space="preserve">    * ) echo "$FATAL_ERROR $msg" | /usr/bin/logger -p local7.err -t ilo ;;</t>
    <phoneticPr fontId="7"/>
  </si>
  <si>
    <t xml:space="preserve">  echo "sudo /usr/local/bin/i_unset_maintenance_mode.bash" | $ECHODEV</t>
    <phoneticPr fontId="7"/>
  </si>
  <si>
    <t xml:space="preserve">  echo "sudo /usr/local/bin/i_unset_no_send_luks_pp_mode.bash" | $ECHODEV</t>
    <phoneticPr fontId="7"/>
  </si>
  <si>
    <t>echo "$sdr_status" | $ECHODEV</t>
    <phoneticPr fontId="7"/>
  </si>
  <si>
    <t>echo "$self_status" | $ECHODEV</t>
    <phoneticPr fontId="7"/>
  </si>
  <si>
    <t>echo "$http_status" | $ECHODEV</t>
    <phoneticPr fontId="7"/>
  </si>
  <si>
    <t>echo "$tomcat_status" | $ECHODEV</t>
    <phoneticPr fontId="7"/>
  </si>
  <si>
    <t>master_rc=$?</t>
    <phoneticPr fontId="7"/>
  </si>
  <si>
    <t>self_status=$(pcs status --full 2&gt;&amp;1 | tee -a /dev/fd/2)</t>
    <phoneticPr fontId="7"/>
  </si>
  <si>
    <t>http_status=$(systemctl status httpd.service 2&gt;&amp;1 | tee -a /dev/fd/2)</t>
    <phoneticPr fontId="7"/>
  </si>
  <si>
    <t>tomcat_status=$(systemctl status tomcat.service 2&gt;&amp;1 | tee -a /dev/fd/2)</t>
    <phoneticPr fontId="7"/>
  </si>
  <si>
    <t>bond0_status=$(cat /proc/net/bonding/bond0 2&gt;&amp;1 | tee -a /dev/fd/2)</t>
    <phoneticPr fontId="7"/>
  </si>
  <si>
    <t>bond1_status=$(cat /proc/net/bonding/bond1 2&gt;&amp;1 | tee -a /dev/fd/2)</t>
    <phoneticPr fontId="7"/>
  </si>
  <si>
    <t>apl_status=$(timeout 10 /usr/local/bin/health_check_httpd_tomcat 2&gt;&amp;1 | tee -a /dev/fd/2)</t>
    <phoneticPr fontId="7"/>
  </si>
  <si>
    <t>sdr_status=$(ipmitool sdr list all 2&gt;&amp;1 | tee -a /dev/fd/2)</t>
    <phoneticPr fontId="7"/>
  </si>
  <si>
    <t>echo "$self_status" | grep -q ' Master '</t>
    <phoneticPr fontId="7"/>
  </si>
  <si>
    <t>echo "$bond0_status" | $ECHODEV</t>
    <phoneticPr fontId="7"/>
  </si>
  <si>
    <t>echo "$bond1_status" | $ECHODEV</t>
    <phoneticPr fontId="7"/>
  </si>
  <si>
    <t xml:space="preserve">  systemctl stop tomcat.service | $ECHODEV</t>
    <phoneticPr fontId="7"/>
  </si>
  <si>
    <t xml:space="preserve">  systemctl start tomcat.service | $ECHODEV</t>
    <phoneticPr fontId="7"/>
  </si>
  <si>
    <t xml:space="preserve">  systemctl stop httpd.service | $ECHODEV</t>
    <phoneticPr fontId="7"/>
  </si>
  <si>
    <t xml:space="preserve">  systemctl start httpd.service | $ECHODEV</t>
    <phoneticPr fontId="7"/>
  </si>
  <si>
    <t>MAINTENANCE_FILE=/root/ignore_MaintenanceWorkInProgress</t>
    <phoneticPr fontId="7"/>
  </si>
  <si>
    <t>cryptsetup luksOpen --key-file /root/.pp /dev/disk/by-partuuid/00000002-0000-0000-0000-000000000001 luks-backup | $ECHODEV || cleanup 101</t>
    <phoneticPr fontId="7"/>
  </si>
  <si>
    <t>cryptsetup luksOpen --key-file /root/.pp /dev/disk/by-partuuid/00000001-02 luks-root | $ECHODEV || cleanup 102</t>
    <phoneticPr fontId="7"/>
  </si>
  <si>
    <t>lvm vgchange -a y vg0 2&gt; /dev/null | $ECHODEV</t>
    <phoneticPr fontId="7"/>
  </si>
  <si>
    <t>mount -t xfs /dev/mapper/vg0-root /sysroot | $ECHODEV || cleanup 104</t>
    <phoneticPr fontId="7"/>
  </si>
  <si>
    <t>mount -t xfs /dev/disk/by-label/boot /sysroot/boot | $ECHODEV || cleanup 105</t>
    <phoneticPr fontId="7"/>
  </si>
  <si>
    <t>mount -t xfs /dev/mapper/luks-backup /backup | $ECHODEV || cleanup 106</t>
    <phoneticPr fontId="7"/>
  </si>
  <si>
    <t>tar czf /backup/self/offlinebackup/${PREFIX}os.tgz_$(date "+%Y%m%d_%H%M%S")~ . | $ECHODEV || cleanup 107</t>
    <phoneticPr fontId="7"/>
  </si>
  <si>
    <t>cryptsetup luksOpen --key-file /root/.pp /dev/disk/by-partuuid/00000001-02 luks-root | $ECHODEV &amp;&amp;</t>
    <phoneticPr fontId="7"/>
  </si>
  <si>
    <t>cryptsetup luksOpen --key-file /root/.pp /dev/disk/by-partuuid/00000002-0000-0000-0000-000000000001 luks-backup | $ECHODEV &amp;&amp;</t>
    <phoneticPr fontId="7"/>
  </si>
  <si>
    <t>lvm vgchange -a y vg0 | $ECHODEV &amp;&amp;</t>
    <phoneticPr fontId="7"/>
  </si>
  <si>
    <t>mount /dev/vg0/root /sysroot/ | $ECHODEV &amp;&amp;</t>
    <phoneticPr fontId="7"/>
  </si>
  <si>
    <t>mount /dev/disk/by-partuuid/00000001-01 /sysroot/boot/ | $ECHODEV &amp;&amp;</t>
    <phoneticPr fontId="7"/>
  </si>
  <si>
    <t>mkdir /backup | $ECHODEV &amp;&amp;</t>
    <phoneticPr fontId="7"/>
  </si>
  <si>
    <t>mount /dev/mapper/luks-backup /backup/ | $ECHODEV || exit 1</t>
    <phoneticPr fontId="7"/>
  </si>
  <si>
    <t>mount --bind /dev /sysroot/dev | $ECHODEV</t>
    <phoneticPr fontId="7"/>
  </si>
  <si>
    <t>mount -t proc /proc /sysroot/proc | $ECHODEV</t>
    <phoneticPr fontId="7"/>
  </si>
  <si>
    <t>mount -t sysfs /sys /sysroot/sys | $ECHODEV</t>
    <phoneticPr fontId="7"/>
  </si>
  <si>
    <t>mount -t tmpfs tmpfs /sysroot/run | $ECHODEV</t>
    <phoneticPr fontId="7"/>
  </si>
  <si>
    <t>chroot /sysroot/ grub2-install /dev/sda | $ECHODEV</t>
    <phoneticPr fontId="7"/>
  </si>
  <si>
    <t>umount /sysroot/run/ | $ECHODEV</t>
    <phoneticPr fontId="7"/>
  </si>
  <si>
    <t>umount /sysroot/sys/ | $ECHODEV</t>
    <phoneticPr fontId="7"/>
  </si>
  <si>
    <t>umount /sysroot/proc/ | $ECHODEV</t>
    <phoneticPr fontId="7"/>
  </si>
  <si>
    <t>umount /sysroot/dev/ | $ECHODEV</t>
    <phoneticPr fontId="7"/>
  </si>
  <si>
    <t>umount /backup/ | $ECHODEV</t>
    <phoneticPr fontId="7"/>
  </si>
  <si>
    <t>umount /sysroot/boot/ | $ECHODEV</t>
    <phoneticPr fontId="7"/>
  </si>
  <si>
    <t>umount /sysroot/ | $ECHODEV</t>
    <phoneticPr fontId="7"/>
  </si>
  <si>
    <t>lvm vgchange -a n vg0 2&gt; /dev/null | $ECHODEV</t>
    <phoneticPr fontId="7"/>
  </si>
  <si>
    <t>cryptsetup luksClose luks-root | $ECHODEV</t>
    <phoneticPr fontId="7"/>
  </si>
  <si>
    <t>cryptsetup luksClose luks-backup | $ECHODEV</t>
    <phoneticPr fontId="7"/>
  </si>
  <si>
    <t xml:space="preserve">  [ $failback_rc -eq 0 ] || echo "$self_status" | grep ' Master ' | $ECHODEV</t>
    <phoneticPr fontId="7"/>
  </si>
  <si>
    <t>SDA=$(sfdisk -s /dev/sda)</t>
  </si>
  <si>
    <t>SDB=$(sfdisk -s /dev/sdb)</t>
  </si>
  <si>
    <t># ディスクサイズに基づいてデバイス順序を確認し、想定と異なっている場合は強制リセット</t>
    <rPh sb="10" eb="11">
      <t>モト</t>
    </rPh>
    <rPh sb="18" eb="20">
      <t>ジュンジョ</t>
    </rPh>
    <rPh sb="21" eb="23">
      <t>カクニン</t>
    </rPh>
    <rPh sb="25" eb="27">
      <t>ソウテイ</t>
    </rPh>
    <rPh sb="28" eb="29">
      <t>コト</t>
    </rPh>
    <rPh sb="34" eb="36">
      <t>バアイ</t>
    </rPh>
    <rPh sb="37" eb="39">
      <t>キョウセイ</t>
    </rPh>
    <phoneticPr fontId="7"/>
  </si>
  <si>
    <t>echo -n 'P@ssphrase1' | tee /root/.pp;echo</t>
    <phoneticPr fontId="7"/>
  </si>
  <si>
    <t>cat &lt;&lt; 'EOF' | tee /root/.ssh/authorized_keys || $Error :</t>
    <phoneticPr fontId="7"/>
  </si>
  <si>
    <t>echo -n admin-password | tee /root/.ssh/admin.pw;echo</t>
    <phoneticPr fontId="7"/>
  </si>
  <si>
    <t># 一般ユーザ作成</t>
    <rPh sb="2" eb="4">
      <t>イッパン</t>
    </rPh>
    <rPh sb="7" eb="9">
      <t>サクセイ</t>
    </rPh>
    <phoneticPr fontId="7"/>
  </si>
  <si>
    <t>※ このバックアップの価値は既にないので取得しない。後続処理のためにも手順は残す。</t>
    <rPh sb="11" eb="13">
      <t>カチ</t>
    </rPh>
    <rPh sb="14" eb="15">
      <t>スデ</t>
    </rPh>
    <rPh sb="20" eb="22">
      <t>シュトク</t>
    </rPh>
    <rPh sb="26" eb="28">
      <t>コウゾク</t>
    </rPh>
    <rPh sb="28" eb="30">
      <t>ショリ</t>
    </rPh>
    <rPh sb="35" eb="37">
      <t>テジュン</t>
    </rPh>
    <rPh sb="38" eb="39">
      <t>ノコ</t>
    </rPh>
    <phoneticPr fontId="7"/>
  </si>
  <si>
    <t>※ TeratermはMFAに対応していない。</t>
    <rPh sb="15" eb="17">
      <t>タイオウ</t>
    </rPh>
    <phoneticPr fontId="7"/>
  </si>
  <si>
    <t>cat /backup/self/log/i_set_network.bash/log</t>
    <phoneticPr fontId="7"/>
  </si>
  <si>
    <t>sudo systemctl stop crond.service || $Error :</t>
    <phoneticPr fontId="7"/>
  </si>
  <si>
    <t>sleep 3</t>
    <phoneticPr fontId="7"/>
  </si>
  <si>
    <t>shred -uvz  /etc/hostname</t>
    <phoneticPr fontId="7"/>
  </si>
  <si>
    <t>sudo cat /backup/self/log/i_onlinebackup.bash/log || $Error :</t>
    <phoneticPr fontId="7"/>
  </si>
  <si>
    <t>cat &lt;&lt; 'EOF' | tee /etc/logrotate.conf || $Error :</t>
    <phoneticPr fontId="7"/>
  </si>
  <si>
    <t>chroot /mnt/sysimage/</t>
    <phoneticPr fontId="7"/>
  </si>
  <si>
    <t>cat /backup/self/log/i_set_network.bash/log || $Error :</t>
    <phoneticPr fontId="7"/>
  </si>
  <si>
    <t>cat /backup/self/log/i_init_log_dir.bash/log</t>
  </si>
  <si>
    <t>cat /backup/self/log/i_init_dbcluster_dir.bash/log</t>
  </si>
  <si>
    <t>sudo cat /backup/self/log/i_set_network.bash/log || $Error :</t>
    <phoneticPr fontId="7"/>
  </si>
  <si>
    <t>systemctl list-unit-files | awk '{print $2,$1}' | LANG=C sort | sudo tee /etc/sysconfig/status-services.$i_LOCAL_YUM_REPO_VER</t>
    <phoneticPr fontId="5"/>
  </si>
  <si>
    <t>rpm -qa --queryformat "%{NAME}.%{ARCH}\n" | LANG=C sort | sudo tee /etc/sysconfig/status-rpms.$i_LOCAL_YUM_REPO_VER</t>
    <phoneticPr fontId="5"/>
  </si>
  <si>
    <t>※対向機がリセットされたら「Ctrl + C」で対向機へのセッションを強制終了させる</t>
    <rPh sb="1" eb="3">
      <t>タイコウ</t>
    </rPh>
    <rPh sb="3" eb="4">
      <t>キ</t>
    </rPh>
    <rPh sb="24" eb="26">
      <t>タイコウ</t>
    </rPh>
    <rPh sb="26" eb="27">
      <t>キ</t>
    </rPh>
    <rPh sb="35" eb="37">
      <t>キョウセイ</t>
    </rPh>
    <rPh sb="37" eb="39">
      <t>シュウリョウ</t>
    </rPh>
    <phoneticPr fontId="5"/>
  </si>
  <si>
    <t>sudo ssh $i_peer cat /backup/self/log/i_onlinebackup.bash/log || $Error :</t>
    <phoneticPr fontId="5"/>
  </si>
  <si>
    <t>sudo ssh $i_peer cat /backup/self/log/i_copy_backup_to_peer.bash/log || $Error :</t>
    <phoneticPr fontId="5"/>
  </si>
  <si>
    <t>sed -i -e "s/rhgb quiet/nmi_watchdog=0 rd.neednet=1 ip=$i_BOND0_IP::$i_DGW:$i_BOND0_PREFIX:$i_NODENAME:eth0:none:$i_BOND0_MTU/" /etc/default/grub || $Error :</t>
    <phoneticPr fontId="7"/>
  </si>
  <si>
    <t>elif [ "$SSH_CLIENT" ]; then</t>
    <phoneticPr fontId="7"/>
  </si>
  <si>
    <t>exec 3&gt;&amp;1</t>
    <phoneticPr fontId="7"/>
  </si>
  <si>
    <t xml:space="preserve">  ECHODEV="tee /proc/self/fd/3"</t>
    <phoneticPr fontId="7"/>
  </si>
  <si>
    <t xml:space="preserve">  LOGPATH=/backup/self/log/$SCRIPT_ID/log</t>
    <phoneticPr fontId="7"/>
  </si>
  <si>
    <t xml:space="preserve">  LOGPATH=/root/log/$SCRIPT_ID/log</t>
    <phoneticPr fontId="7"/>
  </si>
  <si>
    <t>exec &gt; $LOGPATH 2&gt;&amp;1</t>
    <phoneticPr fontId="7"/>
  </si>
  <si>
    <t xml:space="preserve">    inst_binary /usr/bin/eject</t>
    <phoneticPr fontId="7"/>
  </si>
  <si>
    <t xml:space="preserve">    systemctl -q --root "$initdir" enable i_mon_dvd</t>
    <phoneticPr fontId="7"/>
  </si>
  <si>
    <t xml:space="preserve">    inst_simple "${moddir}/i_mon_dvd.service" "$systemdsystemunitdir/i_mon_dvd.service"</t>
    <phoneticPr fontId="7"/>
  </si>
  <si>
    <t xml:space="preserve">    inst_simple "${moddir}/i_mon_dvd.bash" /root/i_mon_dvd.bash</t>
    <phoneticPr fontId="7"/>
  </si>
  <si>
    <t xml:space="preserve"> genisoimage \</t>
    <phoneticPr fontId="7"/>
  </si>
  <si>
    <t>cat &lt;&lt; 'EOF' | tee /usr/lib/dracut/modules.d/46sshd/i_mon_dvd.bash || $Error :</t>
  </si>
  <si>
    <t>exec &gt; /dev/null 2&gt;&amp;1 &lt; /dev/null</t>
  </si>
  <si>
    <t>mkdir /luks</t>
  </si>
  <si>
    <t xml:space="preserve">  for i in $(ls /dev/sr*)</t>
  </si>
  <si>
    <t xml:space="preserve">  do</t>
  </si>
  <si>
    <t xml:space="preserve">    if mount $i /luks; then</t>
  </si>
  <si>
    <t xml:space="preserve">      if key=$(cat /luks/.pp);then</t>
  </si>
  <si>
    <t xml:space="preserve">        umount /luks</t>
  </si>
  <si>
    <t xml:space="preserve">        eject $i</t>
  </si>
  <si>
    <t xml:space="preserve">        /root/to_console "$key"</t>
  </si>
  <si>
    <t xml:space="preserve">        /root/to_console "$(echo -ne '\r')"</t>
  </si>
  <si>
    <t xml:space="preserve">        sleep 10</t>
  </si>
  <si>
    <t xml:space="preserve">        exit 0</t>
  </si>
  <si>
    <t xml:space="preserve">      fi</t>
  </si>
  <si>
    <t xml:space="preserve">      umount /luks</t>
  </si>
  <si>
    <t xml:space="preserve">      eject $i</t>
  </si>
  <si>
    <t xml:space="preserve">  done</t>
  </si>
  <si>
    <t xml:space="preserve">  sleep 10</t>
  </si>
  <si>
    <t>chmod 755 /usr/lib/dracut/modules.d/46sshd/i_mon_dvd.bash || $Error :</t>
  </si>
  <si>
    <t>cat &lt;&lt; 'EOF' | tee /usr/lib/dracut/modules.d/46sshd/i_mon_dvd.service || $Error :</t>
  </si>
  <si>
    <t>Description=Monitoring DVD</t>
  </si>
  <si>
    <t>Type=simple</t>
  </si>
  <si>
    <t>ExecStart=/root/i_mon_dvd.bash</t>
  </si>
  <si>
    <t>mkdir luks</t>
  </si>
  <si>
    <t>echo -n 'luks-passphrase' | tee luks/.pp</t>
  </si>
  <si>
    <t>mkisofs -r -J -o luks.iso luks</t>
  </si>
  <si>
    <t>shred -uvz luks/.pp</t>
  </si>
  <si>
    <t>rmdir luks</t>
  </si>
  <si>
    <t>※ パスフレーズ入りDVDイメージの作り方</t>
    <rPh sb="8" eb="9">
      <t>イ</t>
    </rPh>
    <rPh sb="18" eb="19">
      <t>ツク</t>
    </rPh>
    <rPh sb="20" eb="21">
      <t>カタ</t>
    </rPh>
    <phoneticPr fontId="7"/>
  </si>
  <si>
    <t xml:space="preserve">  LOGGER_INFO="/usr/bin/logger --tag $SCRIPT_ID --priority local6.info --id=$$"</t>
    <phoneticPr fontId="7"/>
  </si>
  <si>
    <t xml:space="preserve">  LOGGER="/usr/bin/logger --tag $SCRIPT_ID --priority local6.err --id=$$"</t>
    <phoneticPr fontId="7"/>
  </si>
  <si>
    <t>if [ -x /usr/bin/logger ]; then</t>
    <phoneticPr fontId="7"/>
  </si>
  <si>
    <t xml:space="preserve">  LOGGER_INFO=":"</t>
    <phoneticPr fontId="7"/>
  </si>
  <si>
    <t xml:space="preserve">  LOGGER=":"</t>
    <phoneticPr fontId="7"/>
  </si>
  <si>
    <t>rm -rf /usr/lib/dracut/modules.d/46sshd/ || $Error :</t>
    <phoneticPr fontId="7"/>
  </si>
  <si>
    <t>rsync -aAHXS --delete /backup/self/onlinebackup/$BK/ /sysroot/ | $ECHODEV</t>
    <phoneticPr fontId="7"/>
  </si>
  <si>
    <t>sudo ssh -p 222 -i /root/.ssh/dracut $i_PEER_BOND0_IP cat /root/log/i_mount_for_restore.bash/log</t>
    <phoneticPr fontId="5"/>
  </si>
  <si>
    <t>echo "log: $LOGPATH" | $ECHODEV</t>
    <phoneticPr fontId="7"/>
  </si>
  <si>
    <t>echo "pid: $(cat /var/run/$SCRIPT_ID/pid) ($SCRIPT_ID)" | $ECHODEV</t>
    <phoneticPr fontId="7"/>
  </si>
  <si>
    <t>45 * * * * root /usr/local/bin/i_copy_backup_to_peer.bash &gt; /dev/null 2&gt;&amp;1 || :</t>
    <phoneticPr fontId="7"/>
  </si>
  <si>
    <t>echo "now: $(date)" | $ECHODEV</t>
    <phoneticPr fontId="7"/>
  </si>
  <si>
    <t>systemctl mask unbound-anchor.service || $Error :</t>
    <phoneticPr fontId="7"/>
  </si>
  <si>
    <t>systemctl disable dnf-makecache.timer || $Error :</t>
    <phoneticPr fontId="7"/>
  </si>
  <si>
    <t>systemctl disable import-state.service || $Error :</t>
    <phoneticPr fontId="7"/>
  </si>
  <si>
    <t>systemctl disable kdump.service || $Error :</t>
    <phoneticPr fontId="7"/>
  </si>
  <si>
    <t>systemctl disable nfs-client.target || $Error :</t>
    <phoneticPr fontId="7"/>
  </si>
  <si>
    <t>systemctl disable nfs-convert.service || $Error :</t>
    <phoneticPr fontId="7"/>
  </si>
  <si>
    <t>systemctl disable nis-domainname.service || $Error :</t>
    <phoneticPr fontId="7"/>
  </si>
  <si>
    <t>systemctl disable rpcbind.service || $Error :</t>
    <phoneticPr fontId="7"/>
  </si>
  <si>
    <t>systemctl disable rpcbind.socket || $Error :</t>
    <phoneticPr fontId="7"/>
  </si>
  <si>
    <t>systemctl disable selinux-autorelabel-mark.service || $Error :</t>
    <phoneticPr fontId="7"/>
  </si>
  <si>
    <t>systemctl disable systemd-pstore.service || $Error :</t>
    <phoneticPr fontId="7"/>
  </si>
  <si>
    <t>systemctl disable unbound-anchor.timer || $Error :</t>
    <phoneticPr fontId="7"/>
  </si>
  <si>
    <t>cat /backup/self/log/i_init_log_dir.bash/log</t>
    <phoneticPr fontId="7"/>
  </si>
  <si>
    <t>cat /backup/self/log/i_init_dbcluster_dir.bash/log</t>
    <phoneticPr fontId="7"/>
  </si>
  <si>
    <t>mkdir -p /backup/self || $Error :</t>
    <phoneticPr fontId="7"/>
  </si>
  <si>
    <t>sudo cat /backup/self/log/i_set_network.bash/log</t>
  </si>
  <si>
    <t>sudo grub2-mkconfig -o /boot/grub2/grub.cfg || $Error :</t>
    <phoneticPr fontId="7"/>
  </si>
  <si>
    <t>sudo ssh $i_peer cat /backup/self/log/i_cluster_start.bash/log || $Error :</t>
  </si>
  <si>
    <t>diff /etc/sysconfig/status-services.{1,$i_LOCAL_YUM_REPO_VER}</t>
  </si>
  <si>
    <t>diff /etc/sysconfig/status-rpms.{1,$i_LOCAL_YUM_REPO_VER}</t>
  </si>
  <si>
    <t># 時刻同期確認</t>
    <rPh sb="2" eb="4">
      <t>ジコク</t>
    </rPh>
    <rPh sb="4" eb="6">
      <t>ドウキ</t>
    </rPh>
    <rPh sb="6" eb="8">
      <t>カクニン</t>
    </rPh>
    <phoneticPr fontId="7"/>
  </si>
  <si>
    <t>timedatectl || $Error :</t>
    <phoneticPr fontId="7"/>
  </si>
  <si>
    <t>chronyc sources || $Error :</t>
    <phoneticPr fontId="7"/>
  </si>
  <si>
    <t># 時刻確認</t>
    <rPh sb="2" eb="4">
      <t>ジコク</t>
    </rPh>
    <rPh sb="4" eb="6">
      <t>カクニン</t>
    </rPh>
    <phoneticPr fontId="7"/>
  </si>
  <si>
    <t>date</t>
    <phoneticPr fontId="7"/>
  </si>
  <si>
    <t>※ 時刻が狂っているとMFA認証に失敗する。</t>
    <rPh sb="2" eb="4">
      <t>ジコク</t>
    </rPh>
    <rPh sb="5" eb="6">
      <t>クル</t>
    </rPh>
    <rPh sb="14" eb="16">
      <t>ニンショウ</t>
    </rPh>
    <rPh sb="17" eb="19">
      <t>シッパイ</t>
    </rPh>
    <phoneticPr fontId="7"/>
  </si>
  <si>
    <t>sudo scp -P 222 -i /root/.ssh/dracut /root/.pp $i_PEER_BOND0_IP:/root/ || $Error :</t>
  </si>
  <si>
    <t>sudo ssh -p 222 -i /root/.ssh/dracut $i_PEER_BOND0_IP touch /root/.debug || $Error :</t>
    <phoneticPr fontId="5"/>
  </si>
  <si>
    <t>※ 手順省略</t>
    <rPh sb="2" eb="4">
      <t>テジュン</t>
    </rPh>
    <rPh sb="4" eb="6">
      <t>ショウリャク</t>
    </rPh>
    <phoneticPr fontId="5"/>
  </si>
  <si>
    <t>systemctl stop i_mon_dvd.service</t>
    <phoneticPr fontId="7"/>
  </si>
  <si>
    <t>[ -e /root/.debug ] &amp;&amp; cat $LOGPATH | $ECHODEV</t>
    <phoneticPr fontId="7"/>
  </si>
  <si>
    <t xml:space="preserve">  [ -e /root/.debug ] &amp;&amp; cat $LOGPATH | $ECHODEV</t>
    <phoneticPr fontId="7"/>
  </si>
  <si>
    <t>grub2-mkconfig -o /boot/grub2/grub.cfg || $Error :</t>
    <phoneticPr fontId="5"/>
  </si>
  <si>
    <t>grub2-mkconfig -o /boot/grub2/grub.cfg || $Error :</t>
    <phoneticPr fontId="7"/>
  </si>
  <si>
    <t>cat /backup/self/log/i_reset_auth_info_for_other_type.bash/log || $Error :</t>
    <phoneticPr fontId="5"/>
  </si>
  <si>
    <t>sudo grub2-mkconfig -o /boot/grub2/grub.cfg || $Error :</t>
    <phoneticPr fontId="5"/>
  </si>
  <si>
    <t>cat /backup/self/log/i_onlinebackup.bash/log || $Error :</t>
    <phoneticPr fontId="5"/>
  </si>
  <si>
    <t>※ 鍵のソースIPアドレス制限書き換え注意</t>
    <rPh sb="2" eb="3">
      <t>カギ</t>
    </rPh>
    <rPh sb="13" eb="15">
      <t>セイゲン</t>
    </rPh>
    <rPh sb="15" eb="16">
      <t>カ</t>
    </rPh>
    <rPh sb="17" eb="18">
      <t>カ</t>
    </rPh>
    <rPh sb="19" eb="21">
      <t>チュウイ</t>
    </rPh>
    <phoneticPr fontId="5"/>
  </si>
  <si>
    <t>cat &lt;&lt; EOF | sudo tee -a /var/lib/pgsql/data/pg_hba.conf || $Error :</t>
    <phoneticPr fontId="5"/>
  </si>
  <si>
    <t>cat /root/.ssh/postgres.pw | passwd --stdin postgres || $Error :</t>
    <phoneticPr fontId="7"/>
  </si>
  <si>
    <t xml:space="preserve">  &lt;service name="syslog"/&gt;</t>
    <phoneticPr fontId="7"/>
  </si>
  <si>
    <t xml:space="preserve">  &lt;service name="ntp"/&gt;</t>
    <phoneticPr fontId="7"/>
  </si>
  <si>
    <t>sudo scp -i /root/.ssh/dracut -P 222 /root/.pp $i_PEER_BOND0_IP:/root/</t>
    <phoneticPr fontId="5"/>
  </si>
  <si>
    <t>44 0 * * * root /usr/bin/find /backup/self/pgdump/ -daystart -mtime +37 -name "*.sql" | xargs rm -f 2&gt; /dev/null &gt;&amp;2 || :</t>
    <phoneticPr fontId="7"/>
  </si>
  <si>
    <t>43 0 * * * root /usr/bin/find /backup/self/onlinebackup/ -maxdepth 1 -daystart -mtime +37 -type d | xargs rm -rf 2&gt; /dev/null &gt;&amp;2 || :</t>
    <phoneticPr fontId="7"/>
  </si>
  <si>
    <t># サーバ証明書配置</t>
    <rPh sb="5" eb="8">
      <t>ショウメイショ</t>
    </rPh>
    <rPh sb="8" eb="10">
      <t>ハイチ</t>
    </rPh>
    <phoneticPr fontId="7"/>
  </si>
  <si>
    <t>sudo /usr/local/bin/i_is_normal_status.bash</t>
  </si>
  <si>
    <t>sudo /usr/local/bin/i_is_normal_status.bash</t>
    <phoneticPr fontId="5"/>
  </si>
  <si>
    <t>for i in $(grep '^SSL.*File' /etc/httpd/conf.d/ssl.conf | awk '{print $2}')</t>
  </si>
  <si>
    <t xml:space="preserve">  if [ "$i" != "/etc/pki/tls/certs/localhost.crt" -a "$i" != "/etc/pki/tls/private/localhost.key" ]; then</t>
  </si>
  <si>
    <t xml:space="preserve">    shred -uvz $i</t>
  </si>
  <si>
    <t>shred -uvz  /etc/sysconfig/network-scripts/ifcfg-eth0</t>
    <phoneticPr fontId="7"/>
  </si>
  <si>
    <t xml:space="preserve">            dbus-org.freedesktop.nm-dispatcher.service) systemctl status $i -l --no-pager;;</t>
    <phoneticPr fontId="7"/>
  </si>
  <si>
    <t xml:space="preserve">  sleep 0.1</t>
    <phoneticPr fontId="7"/>
  </si>
  <si>
    <t>systemctl enable network || $Error :</t>
    <phoneticPr fontId="7"/>
  </si>
  <si>
    <t>echo "blacklist hpwdt" | tee /etc/modprobe.d/hpwdt.conf || $Error :</t>
    <phoneticPr fontId="7"/>
  </si>
  <si>
    <t>echo "blacklist iTCO_wdt" | tee -a /etc/modprobe.d/hpwdt.conf || $Error :</t>
    <phoneticPr fontId="7"/>
  </si>
  <si>
    <t>echo "blacklist kvm" | tee /etc/modprobe.d/kvm.conf || $Error :</t>
    <phoneticPr fontId="7"/>
  </si>
  <si>
    <t>echo "blacklist kvm_intel" | tee -a /etc/modprobe.d/kvm.conf || $Error :</t>
    <phoneticPr fontId="7"/>
  </si>
  <si>
    <t>echo "blacklist nfs" | tee /etc/modprobe.d/nfs.conf || $Error :</t>
    <phoneticPr fontId="7"/>
  </si>
  <si>
    <t>echo "blacklist nfsv3" | tee -a /etc/modprobe.d/nfs.conf || $Error :</t>
    <phoneticPr fontId="7"/>
  </si>
  <si>
    <t>echo "blacklist nfsv4" | tee -a /etc/modprobe.d/nfs.conf || $Error :</t>
    <phoneticPr fontId="7"/>
  </si>
  <si>
    <t>echo "blacklist sunrpc" | tee -a /etc/modprobe.d/nfs.conf || $Error :</t>
    <phoneticPr fontId="7"/>
  </si>
  <si>
    <t>sed -i -e 's/^IPMI_WATCHDOG=.*$/IPMI_WATCHDOG=yes/' /etc/sysconfig/ipmi || $Error :</t>
    <phoneticPr fontId="7"/>
  </si>
  <si>
    <t>sed -i -e 's/^#watchdog-device/watchdog-device/' /etc/watchdog.conf || $Error :</t>
    <phoneticPr fontId="7"/>
  </si>
  <si>
    <t>cat &lt;&lt; 'EOF' | tee /etc/systemd/system/watchdog.service || $Error :</t>
    <phoneticPr fontId="7"/>
  </si>
  <si>
    <t xml:space="preserve">            NetworkManager-wait-online.service)         systemctl status $i -l --no-pager;;</t>
    <phoneticPr fontId="7"/>
  </si>
  <si>
    <t xml:space="preserve">            NetworkManager-dispatcher.service)          systemctl status $i -l --no-pager;;</t>
    <phoneticPr fontId="7"/>
  </si>
  <si>
    <t xml:space="preserve">            boot-complete.target )                      systemctl status $i -l --no-pager;;</t>
    <phoneticPr fontId="7"/>
  </si>
  <si>
    <t xml:space="preserve">            cryptsetup-pre.target )                     systemctl status $i -l --no-pager;;</t>
    <phoneticPr fontId="7"/>
  </si>
  <si>
    <t xml:space="preserve">            dbus-org.freedesktop.hostname1.service )    systemctl status $i -l --no-pager;;</t>
    <phoneticPr fontId="7"/>
  </si>
  <si>
    <t xml:space="preserve">            dbus-org.freedesktop.locale1.service )      systemctl status $i -l --no-pager;;</t>
    <phoneticPr fontId="7"/>
  </si>
  <si>
    <t xml:space="preserve">            dbus-org.freedesktop.portable1.service )    systemctl status $i -l --no-pager;;</t>
    <phoneticPr fontId="7"/>
  </si>
  <si>
    <t xml:space="preserve">            dbus-org.freedesktop.timedate1.service )    systemctl status $i -l --no-pager;;</t>
    <phoneticPr fontId="7"/>
  </si>
  <si>
    <t xml:space="preserve">            dm-event.service )                          systemctl status $i -l --no-pager;;</t>
    <phoneticPr fontId="7"/>
  </si>
  <si>
    <t xml:space="preserve">            dracut-cmdline.service )                    systemctl status $i -l --no-pager;;</t>
    <phoneticPr fontId="7"/>
  </si>
  <si>
    <t xml:space="preserve">            dracut-initqueue.service )                  systemctl status $i -l --no-pager;;</t>
    <phoneticPr fontId="7"/>
  </si>
  <si>
    <t xml:space="preserve">            dracut-mount.service )                      systemctl status $i -l --no-pager;;</t>
    <phoneticPr fontId="7"/>
  </si>
  <si>
    <t xml:space="preserve">            dracut-pre-mount.service )                  systemctl status $i -l --no-pager;;</t>
    <phoneticPr fontId="7"/>
  </si>
  <si>
    <t xml:space="preserve">            dracut-pre-pivot.service )                  systemctl status $i -l --no-pager;;</t>
    <phoneticPr fontId="7"/>
  </si>
  <si>
    <t xml:space="preserve">            dracut-pre-trigger.service )                systemctl status $i -l --no-pager;;</t>
    <phoneticPr fontId="7"/>
  </si>
  <si>
    <t xml:space="preserve">            dracut-pre-udev.service )                   systemctl status $i -l --no-pager;;</t>
    <phoneticPr fontId="7"/>
  </si>
  <si>
    <t xml:space="preserve">            emergency.service )                         systemctl status $i -l --no-pager;;</t>
    <phoneticPr fontId="7"/>
  </si>
  <si>
    <t xml:space="preserve">            emergency.target )                          systemctl status $i -l --no-pager;;</t>
    <phoneticPr fontId="7"/>
  </si>
  <si>
    <t xml:space="preserve">            final.target )                              systemctl status $i -l --no-pager;;</t>
    <phoneticPr fontId="7"/>
  </si>
  <si>
    <t xml:space="preserve">            getty-pre.target )                          systemctl status $i -l --no-pager;;</t>
    <phoneticPr fontId="7"/>
  </si>
  <si>
    <t xml:space="preserve">            graphical.target )                          systemctl status $i -l --no-pager;;</t>
    <phoneticPr fontId="7"/>
  </si>
  <si>
    <t xml:space="preserve">            halt-local.service )                        systemctl status $i -l --no-pager;;</t>
    <phoneticPr fontId="7"/>
  </si>
  <si>
    <t xml:space="preserve">            htcacheclean.service )                      systemctl status $i -l --no-pager;;</t>
    <phoneticPr fontId="7"/>
  </si>
  <si>
    <t xml:space="preserve">            httpd-init.service )                        systemctl status $i -l --no-pager;;</t>
    <phoneticPr fontId="7"/>
  </si>
  <si>
    <t xml:space="preserve">            initrd-cleanup.service )                    systemctl status $i -l --no-pager;;</t>
    <phoneticPr fontId="7"/>
  </si>
  <si>
    <t xml:space="preserve">            initrd-fs.target )                          systemctl status $i -l --no-pager;;</t>
    <phoneticPr fontId="7"/>
  </si>
  <si>
    <t xml:space="preserve">            initrd-parse-etc.service )                  systemctl status $i -l --no-pager;;</t>
    <phoneticPr fontId="7"/>
  </si>
  <si>
    <t xml:space="preserve">            initrd-root-device.target )                 systemctl status $i -l --no-pager;;</t>
    <phoneticPr fontId="7"/>
  </si>
  <si>
    <t xml:space="preserve">            initrd-root-fs.target )                     systemctl status $i -l --no-pager;;</t>
    <phoneticPr fontId="7"/>
  </si>
  <si>
    <t xml:space="preserve">            initrd-switch-root.service )                systemctl status $i -l --no-pager;;</t>
    <phoneticPr fontId="7"/>
  </si>
  <si>
    <t xml:space="preserve">            initrd-switch-root.target )                 systemctl status $i -l --no-pager;;</t>
    <phoneticPr fontId="7"/>
  </si>
  <si>
    <t xml:space="preserve">            initrd-udevadm-cleanup-db.service )         systemctl status $i -l --no-pager;;</t>
    <phoneticPr fontId="7"/>
  </si>
  <si>
    <t xml:space="preserve">            initrd.target )                             systemctl status $i -l --no-pager;;</t>
    <phoneticPr fontId="7"/>
  </si>
  <si>
    <t xml:space="preserve">            ldconfig.service )                          systemctl status $i -l --no-pager;;</t>
    <phoneticPr fontId="7"/>
  </si>
  <si>
    <t xml:space="preserve">            lvm2-lvmpolld.service )                     systemctl status $i -l --no-pager;;</t>
    <phoneticPr fontId="7"/>
  </si>
  <si>
    <t xml:space="preserve">            man-db-cache-update.service )               systemctl status $i -l --no-pager;;</t>
    <phoneticPr fontId="7"/>
  </si>
  <si>
    <t xml:space="preserve">            microcode.service )                         systemctl status $i -l --no-pager;;</t>
    <phoneticPr fontId="7"/>
  </si>
  <si>
    <t xml:space="preserve">            multipathd.service )                        systemctl status $i -l --no-pager;;</t>
    <phoneticPr fontId="7"/>
  </si>
  <si>
    <t xml:space="preserve">            proc-sys-fs-binfmt_misc.mount )             systemctl status $i -l --no-pager;;</t>
    <phoneticPr fontId="7"/>
  </si>
  <si>
    <t xml:space="preserve">            rc-local.service )                          systemctl status $i -l --no-pager;;</t>
    <phoneticPr fontId="7"/>
  </si>
  <si>
    <t xml:space="preserve">            remote-fs-pre.target )                      systemctl status $i -l --no-pager;;</t>
    <phoneticPr fontId="7"/>
  </si>
  <si>
    <t xml:space="preserve">            resource-agents-deps.target )               systemctl status $i -l --no-pager;;</t>
    <phoneticPr fontId="7"/>
  </si>
  <si>
    <t xml:space="preserve">            runlevel5.target )                          systemctl status $i -l --no-pager;;</t>
    <phoneticPr fontId="7"/>
  </si>
  <si>
    <t xml:space="preserve">            shutdown.target )                           systemctl status $i -l --no-pager;;</t>
    <phoneticPr fontId="7"/>
  </si>
  <si>
    <t xml:space="preserve">            sigpwr.target )                             systemctl status $i -l --no-pager;;</t>
    <phoneticPr fontId="7"/>
  </si>
  <si>
    <t xml:space="preserve">            sys-fs-fuse-connections.mount )             systemctl status $i -l --no-pager;;</t>
    <phoneticPr fontId="7"/>
  </si>
  <si>
    <t xml:space="preserve">            syslog.socket )                             systemctl status $i -l --no-pager;;</t>
    <phoneticPr fontId="7"/>
  </si>
  <si>
    <t xml:space="preserve">            system-update-cleanup.service )             systemctl status $i -l --no-pager;;</t>
    <phoneticPr fontId="7"/>
  </si>
  <si>
    <t xml:space="preserve">            system-update-pre.target )                  systemctl status $i -l --no-pager;;</t>
    <phoneticPr fontId="7"/>
  </si>
  <si>
    <t xml:space="preserve">            system-update.target )                      systemctl status $i -l --no-pager;;</t>
    <phoneticPr fontId="7"/>
  </si>
  <si>
    <t xml:space="preserve">            systemd-ask-password-console.path )         systemctl status $i -l --no-pager;;</t>
    <phoneticPr fontId="7"/>
  </si>
  <si>
    <t xml:space="preserve">            systemd-ask-password-console.service )      systemctl status $i -l --no-pager;;</t>
    <phoneticPr fontId="7"/>
  </si>
  <si>
    <t xml:space="preserve">            systemd-ask-password-wall.service )         systemctl status $i -l --no-pager;;</t>
    <phoneticPr fontId="7"/>
  </si>
  <si>
    <t xml:space="preserve">            systemd-binfmt.service )                    systemctl status $i -l --no-pager;;</t>
    <phoneticPr fontId="7"/>
  </si>
  <si>
    <t xml:space="preserve">            systemd-exit.service )                      systemctl status $i -l --no-pager;;</t>
    <phoneticPr fontId="7"/>
  </si>
  <si>
    <t xml:space="preserve">            systemd-firstboot.service )                 systemctl status $i -l --no-pager;;</t>
    <phoneticPr fontId="7"/>
  </si>
  <si>
    <t xml:space="preserve">            systemd-fsck-root.service )                 systemctl status $i -l --no-pager;;</t>
    <phoneticPr fontId="7"/>
  </si>
  <si>
    <t xml:space="preserve">            systemd-halt.service )                      systemctl status $i -l --no-pager;;</t>
    <phoneticPr fontId="7"/>
  </si>
  <si>
    <t xml:space="preserve">            systemd-hostnamed.service )                 systemctl status $i -l --no-pager;;</t>
    <phoneticPr fontId="7"/>
  </si>
  <si>
    <t xml:space="preserve">            systemd-hwdb-update.service )               systemctl status $i -l --no-pager;;</t>
    <phoneticPr fontId="7"/>
  </si>
  <si>
    <t xml:space="preserve">            systemd-initctl.service )                   systemctl status $i -l --no-pager;;</t>
    <phoneticPr fontId="7"/>
  </si>
  <si>
    <t xml:space="preserve">            systemd-journal-catalog-update.service )    systemctl status $i -l --no-pager;;</t>
    <phoneticPr fontId="7"/>
  </si>
  <si>
    <t xml:space="preserve">            systemd-journald-audit.socket )             systemctl status $i -l --no-pager;;</t>
    <phoneticPr fontId="7"/>
  </si>
  <si>
    <t xml:space="preserve">            systemd-kexec.service )                     systemctl status $i -l --no-pager;;</t>
    <phoneticPr fontId="7"/>
  </si>
  <si>
    <t xml:space="preserve">            systemd-localed.service )                   systemctl status $i -l --no-pager;;</t>
    <phoneticPr fontId="7"/>
  </si>
  <si>
    <t xml:space="preserve">            systemd-machine-id-commit.service )         systemctl status $i -l --no-pager;;</t>
    <phoneticPr fontId="7"/>
  </si>
  <si>
    <t xml:space="preserve">            systemd-modules-load.service )              systemctl status $i -l --no-pager;;</t>
    <phoneticPr fontId="7"/>
  </si>
  <si>
    <t xml:space="preserve">            systemd-portabled.service )                 systemctl status $i -l --no-pager;;</t>
    <phoneticPr fontId="7"/>
  </si>
  <si>
    <t xml:space="preserve">            systemd-poweroff.service )                  systemctl status $i -l --no-pager;;</t>
    <phoneticPr fontId="7"/>
  </si>
  <si>
    <t xml:space="preserve">            systemd-reboot.service )                    systemctl status $i -l --no-pager;;</t>
    <phoneticPr fontId="7"/>
  </si>
  <si>
    <t xml:space="preserve">            systemd-rfkill.service )                    systemctl status $i -l --no-pager;;</t>
    <phoneticPr fontId="7"/>
  </si>
  <si>
    <t xml:space="preserve">            systemd-rfkill.socket )                     systemctl status $i -l --no-pager;;</t>
    <phoneticPr fontId="7"/>
  </si>
  <si>
    <t xml:space="preserve">            systemd-sysusers.service )                  systemctl status $i -l --no-pager;;</t>
    <phoneticPr fontId="7"/>
  </si>
  <si>
    <t xml:space="preserve">            systemd-timedated.service )                 systemctl status $i -l --no-pager;;</t>
    <phoneticPr fontId="7"/>
  </si>
  <si>
    <t xml:space="preserve">            systemd-tmpfiles-clean.service )            systemctl status $i -l --no-pager;;</t>
    <phoneticPr fontId="7"/>
  </si>
  <si>
    <t xml:space="preserve">            systemd-udev-settle.service )               systemctl status $i -l --no-pager;;</t>
    <phoneticPr fontId="7"/>
  </si>
  <si>
    <t xml:space="preserve">            systemd-update-done.service )               systemctl status $i -l --no-pager;;</t>
    <phoneticPr fontId="7"/>
  </si>
  <si>
    <t xml:space="preserve">            systemd-update-utmp-runlevel.service )      systemctl status $i -l --no-pager;;</t>
    <phoneticPr fontId="7"/>
  </si>
  <si>
    <t xml:space="preserve">            systemd-vconsole-setup.service )            systemctl status $i -l --no-pager;;</t>
    <phoneticPr fontId="7"/>
  </si>
  <si>
    <t xml:space="preserve">            systemd-volatile-root.service )             systemctl status $i -l --no-pager;;</t>
    <phoneticPr fontId="7"/>
  </si>
  <si>
    <t xml:space="preserve">            time-sync.target )                          systemctl status $i -l --no-pager;;</t>
    <phoneticPr fontId="7"/>
  </si>
  <si>
    <t xml:space="preserve">            umount.target )                             systemctl status $i -l --no-pager;;</t>
    <phoneticPr fontId="7"/>
  </si>
  <si>
    <t xml:space="preserve">            unbound-anchor.service )                    systemctl status $i -l --no-pager;;</t>
    <phoneticPr fontId="7"/>
  </si>
  <si>
    <t xml:space="preserve">            grub-boot-indeterminate.service )           systemctl status $i -l --no-pager;;</t>
    <phoneticPr fontId="7"/>
  </si>
  <si>
    <t>[admin@idmdb01 ~]$ timedatectl || $Error :</t>
  </si>
  <si>
    <t xml:space="preserve">               Local time: 月 2021-09-27 14:27:31 JST</t>
  </si>
  <si>
    <t xml:space="preserve">           Universal time: 月 2021-09-27 05:27:31 UTC</t>
  </si>
  <si>
    <t xml:space="preserve">                 RTC time: 月 2021-09-27 05:27:31</t>
  </si>
  <si>
    <t xml:space="preserve">                Time zone: Asia/Tokyo (JST, +0900)</t>
  </si>
  <si>
    <t>System clock synchronized: yes</t>
  </si>
  <si>
    <t xml:space="preserve">              NTP service: n/a</t>
  </si>
  <si>
    <t xml:space="preserve">          RTC in local TZ: no</t>
  </si>
  <si>
    <t>UTC現在時刻（BIOS時計）</t>
    <rPh sb="3" eb="5">
      <t>ゲンザイ</t>
    </rPh>
    <rPh sb="5" eb="7">
      <t>ジコク</t>
    </rPh>
    <rPh sb="12" eb="14">
      <t>トケイ</t>
    </rPh>
    <phoneticPr fontId="7"/>
  </si>
  <si>
    <t>UTC現在時刻（OS時計）</t>
    <rPh sb="3" eb="5">
      <t>ゲンザイ</t>
    </rPh>
    <rPh sb="5" eb="7">
      <t>ジコク</t>
    </rPh>
    <phoneticPr fontId="7"/>
  </si>
  <si>
    <t>日本現在時刻（OS時計）</t>
    <rPh sb="0" eb="2">
      <t>ニホン</t>
    </rPh>
    <rPh sb="2" eb="4">
      <t>ゲンザイ</t>
    </rPh>
    <rPh sb="4" eb="6">
      <t>ジコク</t>
    </rPh>
    <phoneticPr fontId="7"/>
  </si>
  <si>
    <t>OSのTime Zone設定</t>
    <rPh sb="12" eb="14">
      <t>セッテイ</t>
    </rPh>
    <phoneticPr fontId="7"/>
  </si>
  <si>
    <t>NTPによる同期中か？</t>
    <rPh sb="6" eb="9">
      <t>ドウキチュウ</t>
    </rPh>
    <phoneticPr fontId="7"/>
  </si>
  <si>
    <t>BIOS時計は現地時刻か？（noの場合はUTC）</t>
    <rPh sb="4" eb="6">
      <t>トケイ</t>
    </rPh>
    <rPh sb="7" eb="9">
      <t>ゲンチ</t>
    </rPh>
    <rPh sb="9" eb="11">
      <t>ジコク</t>
    </rPh>
    <rPh sb="17" eb="19">
      <t>バアイ</t>
    </rPh>
    <phoneticPr fontId="7"/>
  </si>
  <si>
    <t>print_error_message_and_sleep()</t>
    <phoneticPr fontId="7"/>
  </si>
  <si>
    <t>[ $master_rc -eq 0 ] || echo 'No master node is exists.' | $ECHODEV</t>
  </si>
  <si>
    <t>[ $master_rc -eq 0 ] || echo '' | $ECHODEV</t>
    <phoneticPr fontId="7"/>
  </si>
  <si>
    <t>[ $slave_rc -eq 0 ] || echo 'No slave node is exists.' | $ECHODEV</t>
    <phoneticPr fontId="7"/>
  </si>
  <si>
    <t>[ $slave_rc -eq 0 ] || echo '' | $ECHODEV</t>
    <phoneticPr fontId="7"/>
  </si>
  <si>
    <t>pgsql_master_rc=$?</t>
    <phoneticPr fontId="7"/>
  </si>
  <si>
    <t>[ $pgsql_master_rc -eq 0 ] || echo '' | $ECHODEV</t>
    <phoneticPr fontId="7"/>
  </si>
  <si>
    <t>[ $pgsql_master_rc -eq 0 ] || echo "Master's PGSQL status is not 'LATEST'." | $ECHODEV</t>
    <phoneticPr fontId="7"/>
  </si>
  <si>
    <t>[ $pgsql_slave_rc -eq 0 ] || echo '' | $ECHODEV</t>
    <phoneticPr fontId="7"/>
  </si>
  <si>
    <t>[ $pgsql_slave_rc -eq 0 ] || echo "Slave's PGSQL status is not 'STREAMING|SYNC'." | $ECHODEV</t>
    <phoneticPr fontId="7"/>
  </si>
  <si>
    <t>vip_pri_rc=$?</t>
    <phoneticPr fontId="7"/>
  </si>
  <si>
    <t>[ $vip_pri_rc -eq 0 ] || echo '' | $ECHODEV</t>
    <phoneticPr fontId="7"/>
  </si>
  <si>
    <t>[ $vip_pri_rc -eq 0 ] || echo 'No primary vip is started.' | $ECHODEV</t>
    <phoneticPr fontId="7"/>
  </si>
  <si>
    <t>[ $vip_rep_rc -eq 0 ] || echo '' | $ECHODEV</t>
    <phoneticPr fontId="7"/>
  </si>
  <si>
    <t>[ $vip_rep_rc -eq 0 ] || echo 'No replication vip is started.' | $ECHODEV</t>
    <phoneticPr fontId="7"/>
  </si>
  <si>
    <t>[ $ping_rc -eq 0 ] || echo '' | $ECHODEV</t>
    <phoneticPr fontId="7"/>
  </si>
  <si>
    <t>[ $ping_rc -eq 0 ] || echo 'No ping resource is started.' | $ECHODEV</t>
    <phoneticPr fontId="7"/>
  </si>
  <si>
    <t>[ $fence1_rc -eq 0 ] || echo '' | $ECHODEV</t>
    <phoneticPr fontId="7"/>
  </si>
  <si>
    <t>[ $fence1_rc -eq 0 ] || echo 'No fence1 resource is started.' | $ECHODEV</t>
    <phoneticPr fontId="7"/>
  </si>
  <si>
    <t>[ $fence2_rc -eq 0 ] || echo 'No fence2 resource is started.' | $ECHODEV</t>
    <phoneticPr fontId="7"/>
  </si>
  <si>
    <t>[ $fence2_rc -eq 0 ] || echo '' | $ECHODEV</t>
    <phoneticPr fontId="7"/>
  </si>
  <si>
    <t>failback_rc=$?</t>
    <phoneticPr fontId="7"/>
  </si>
  <si>
    <t>[ $failback_rc -eq 0 ] || echo '' | $ECHODEV</t>
    <phoneticPr fontId="7"/>
  </si>
  <si>
    <t>[ $failback_rc -eq 0 ] || echo "$i_NODE1_NAME is not master." | $ECHODEV</t>
    <phoneticPr fontId="7"/>
  </si>
  <si>
    <t>[ $http_rc -eq 0 ] || echo '' | $ECHODEV</t>
    <phoneticPr fontId="7"/>
  </si>
  <si>
    <t>[ $http_rc -eq 0 ] || echo "httpd is not running." | $ECHODEV</t>
    <phoneticPr fontId="7"/>
  </si>
  <si>
    <t>[ $tomcat_rc -eq 0 ] || echo '' | $ECHODEV</t>
    <phoneticPr fontId="7"/>
  </si>
  <si>
    <t>[ $tomcat_rc -eq 0 ] || echo "tomcat is not running." | $ECHODEV</t>
    <phoneticPr fontId="7"/>
  </si>
  <si>
    <t>[ $bond0_rc -eq 0 ] || echo '' | $ECHODEV</t>
    <phoneticPr fontId="7"/>
  </si>
  <si>
    <t>[ $bond0_rc -eq 0 ] || echo "bond0 status is wrong." | $ECHODEV</t>
    <phoneticPr fontId="7"/>
  </si>
  <si>
    <t>[ $bond1_rc -eq 0 ] || echo "bond1 status is wrong." | $ECHODEV</t>
    <phoneticPr fontId="7"/>
  </si>
  <si>
    <t>[ $bond1_rc -eq 0 ] || echo '' | $ECHODEV</t>
    <phoneticPr fontId="7"/>
  </si>
  <si>
    <t>[ $apl_rc -eq 0 ] || echo '' | $ECHODEV</t>
    <phoneticPr fontId="7"/>
  </si>
  <si>
    <t>[ $apl_rc -eq 0 ] || echo "apl status is wrong." | $ECHODEV</t>
    <phoneticPr fontId="7"/>
  </si>
  <si>
    <t>if [ $(free -m | grep '^Swap:' | awk '{print $3}') -le 1024 ]; then</t>
    <phoneticPr fontId="7"/>
  </si>
  <si>
    <t xml:space="preserve">  echo "A lot of swap space is being used." | $ECHODEV</t>
    <phoneticPr fontId="7"/>
  </si>
  <si>
    <t>* * * * * root /usr/local/bin/i_monitoring_cluster.bash &gt; /dev/null 2&gt;&amp;1 || :</t>
    <phoneticPr fontId="7"/>
  </si>
  <si>
    <t>if [ $(free -m | grep '^Swap:' | awk '{print $3}') -le 1024 ]; then</t>
    <phoneticPr fontId="7"/>
  </si>
  <si>
    <t xml:space="preserve">  [ -e /etc/sysconfig/ERROR_CONTROL_SWAP ] || $LOGGER "$FATAL_ERROR A lot of swap space is being used."</t>
    <phoneticPr fontId="7"/>
  </si>
  <si>
    <t xml:space="preserve">          &lt;nvpair id="fence1-instance_attributes-lanplus" name="lanplus" value="1"/&gt;</t>
    <phoneticPr fontId="7"/>
  </si>
  <si>
    <t xml:space="preserve">          &lt;nvpair id="fence2-instance_attributes-lanplus" name="lanplus" value="1"/&gt;</t>
    <phoneticPr fontId="7"/>
  </si>
  <si>
    <t xml:space="preserve">      &lt;primitive class="stonith" id="fence2" type="fence_ipmilan"&gt;</t>
    <phoneticPr fontId="7"/>
  </si>
  <si>
    <t xml:space="preserve">      &lt;primitive class="stonith" id="fence1" type="fence_ipmilan"&gt;</t>
    <phoneticPr fontId="7"/>
  </si>
  <si>
    <t xml:space="preserve">          &lt;nvpair id="fence1-instance_attributes-privlvl" name="privlvl" value="operator"/&gt;</t>
    <phoneticPr fontId="7"/>
  </si>
  <si>
    <t xml:space="preserve">          &lt;nvpair id="fence2-instance_attributes-privlvl" name="privlvl" value="operator"/&gt;</t>
    <phoneticPr fontId="7"/>
  </si>
  <si>
    <t xml:space="preserve"> fence-agents-ipmilan \</t>
    <phoneticPr fontId="7"/>
  </si>
  <si>
    <t>新マイナーバージョン：</t>
    <rPh sb="0" eb="1">
      <t>シン</t>
    </rPh>
    <phoneticPr fontId="5"/>
  </si>
  <si>
    <r>
      <t xml:space="preserve">パスワード: </t>
    </r>
    <r>
      <rPr>
        <b/>
        <strike/>
        <sz val="11"/>
        <color rgb="FF0000FF"/>
        <rFont val="Yu Gothic"/>
        <family val="3"/>
        <charset val="128"/>
        <scheme val="minor"/>
      </rPr>
      <t>****************</t>
    </r>
    <phoneticPr fontId="7"/>
  </si>
  <si>
    <t>20211019</t>
    <phoneticPr fontId="5"/>
  </si>
  <si>
    <t>インストール：4</t>
    <phoneticPr fontId="5"/>
  </si>
  <si>
    <t>アップグレード：50</t>
    <phoneticPr fontId="5"/>
  </si>
  <si>
    <t>ssh接続OKの初期化が漏れている</t>
    <rPh sb="3" eb="5">
      <t>セツゾク</t>
    </rPh>
    <rPh sb="8" eb="11">
      <t>ショキカ</t>
    </rPh>
    <rPh sb="12" eb="13">
      <t>モ</t>
    </rPh>
    <phoneticPr fontId="5"/>
  </si>
  <si>
    <t>if [ $(grep 'Status: ' /proc/net/bonding/bond0 | wc -l) != $(grep 'Status: up' /proc/net/bonding/bond0 | wc -l) ]; then</t>
    <phoneticPr fontId="7"/>
  </si>
  <si>
    <t>if [ $(grep 'Status: ' /proc/net/bonding/bond1 | wc -l) != $(grep 'Status: up' /proc/net/bonding/bond1 | wc -l) ]; then</t>
    <phoneticPr fontId="7"/>
  </si>
  <si>
    <t xml:space="preserve">  chmod 400 $log</t>
    <phoneticPr fontId="7"/>
  </si>
  <si>
    <t>msg="$(/usr/sbin/aide --update 2&gt;&amp;1)"</t>
    <phoneticPr fontId="7"/>
  </si>
  <si>
    <t>echo "$msg" | $ECHODEV</t>
    <phoneticPr fontId="7"/>
  </si>
  <si>
    <t>rc=$?</t>
    <phoneticPr fontId="7"/>
  </si>
  <si>
    <t>if [ $rc -eq 0 ]; then</t>
    <phoneticPr fontId="7"/>
  </si>
  <si>
    <t xml:space="preserve">  msg=$(/usr/local/bin/pg-rex_archivefile_delete -r /tmp/pg_bk/ 2&gt;&amp;1)</t>
    <phoneticPr fontId="7"/>
  </si>
  <si>
    <t xml:space="preserve">  echo "$msg" | $ECHODEV</t>
    <phoneticPr fontId="7"/>
  </si>
  <si>
    <t xml:space="preserve">  if [ $rc -eq 0 ]; then</t>
    <phoneticPr fontId="7"/>
  </si>
  <si>
    <t>sleep 10</t>
    <phoneticPr fontId="7"/>
  </si>
  <si>
    <t>※ TypeBについて、eth1,2をクロスケーブルで直結する必要がある。L2SWの設定で回避可能か未検証。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7"/>
  </si>
  <si>
    <t>※ TypeBについて、eth1,2をクロスケーブルで直結する必要がある。仮想L2SWの設定で回避不能。eth2を非接続にすれば、TypeA,BでL２SW変更不要。</t>
    <rPh sb="27" eb="29">
      <t>チョッケツ</t>
    </rPh>
    <rPh sb="31" eb="33">
      <t>ヒツヨウ</t>
    </rPh>
    <rPh sb="37" eb="39">
      <t>カソウ</t>
    </rPh>
    <rPh sb="44" eb="46">
      <t>セッテイ</t>
    </rPh>
    <rPh sb="47" eb="49">
      <t>カイヒ</t>
    </rPh>
    <rPh sb="49" eb="51">
      <t>フノウ</t>
    </rPh>
    <rPh sb="57" eb="58">
      <t>ヒ</t>
    </rPh>
    <rPh sb="58" eb="60">
      <t>セツゾク</t>
    </rPh>
    <rPh sb="77" eb="79">
      <t>ヘンコウ</t>
    </rPh>
    <rPh sb="79" eb="81">
      <t>フヨウ</t>
    </rPh>
    <phoneticPr fontId="7"/>
  </si>
  <si>
    <t>cat &lt;&lt; EOF | tee /etc/sysconfig/network-scripts/ifcfg-eth3</t>
    <phoneticPr fontId="7"/>
  </si>
  <si>
    <t>DEVICE=eth3</t>
    <phoneticPr fontId="7"/>
  </si>
  <si>
    <t>NAME=eth3</t>
    <phoneticPr fontId="7"/>
  </si>
  <si>
    <t>cat &lt;&lt; EOF | tee /etc/sysconfig/network-scripts/ifcfg-eth2</t>
    <phoneticPr fontId="7"/>
  </si>
  <si>
    <t>DEVICE=eth2</t>
    <phoneticPr fontId="7"/>
  </si>
  <si>
    <t>NAME=eth2</t>
    <phoneticPr fontId="7"/>
  </si>
  <si>
    <t>NIC_DEV=eth0,eth3</t>
    <phoneticPr fontId="7"/>
  </si>
  <si>
    <t xml:space="preserve">    inst_binary /usr/sbin/ethtool</t>
    <phoneticPr fontId="7"/>
  </si>
  <si>
    <t>sudo /usr/local/bin/i_unset_no_send_luks_pp_mode.bash || $Error :</t>
    <phoneticPr fontId="5"/>
  </si>
  <si>
    <t>from="127.0.0.1,172.17.6.101,10.17.6.101,172.17.6.102,10.17.6.102,172.17.6.99,172.17.6.97,172.17.6.103,172.17.6.104" ssh-rsa AAAAB3NzaC1yc2EAAAADAQABAAACAQCwQNZDGVjw/YnNNH7+Ldeh2F7HIABRg9q/w9oLc9Hakm7/ugrejWFeTSq8ISP27z5eTW/LHiQkeMyMFyebFcj2fMgKsB4+vmP3ISQpimL3LSe+287G2emB2MPHzUP7u3iyMpXUYB+L9QGZCRn9Tk2LVSxWWmqhieUdNZLnLgorZwaWFNbauiOvemuJL0BqdGDUzSUKyGwr7BNseGf5MNG60niXZN8XbCpz8YJaVCgwO8w9rxpLfy89mMakwyJ9wDhS0TwPn6VmVheHPk8fVtwfL8iZ37ygktcx0Y2uK6Dgi2Bzu7NltXMi+kyhPedE6Lk6R9pAy9xVXj6xWXq/eZsFZW5UhsLRv0dHtjT3h3CIr3RHBpV+66elUuEFY234k0usmI8FxNS8wcPBLA6g3n8k7F7Fe2XMACIUfWRQoQ0ocujlwhm0gZL0dStH3/k7xY7VbDLtvlqHD3hOjEohbWUnJcNdk90mGemGQwKE4w28Q70ZlHc6r6EnvcAqvuPVK7HwG1lBNlMdsfSIhHk+gXJp6GdyY9Bp7gdu9nCsA0whGR9BZl8NWBMXSngMkB2929bEwktqgoXXSma0dIU26jush3JofvST8t7jECfuBoQINrmJuKeY8pke/hffI2LOTB5bsyTF9mtKQEcPpSzJMWCx1uzfKji6tbpdELwOpS7xsw== root@peer</t>
    <phoneticPr fontId="7"/>
  </si>
  <si>
    <t>from="172.17.6.101,172.17.6.102,172.17.6.99,172.17.6.97,172.17.6.103,172.17.6.104" ssh-rsa AAAAB3NzaC1yc2EAAAADAQABAAACAQDoRTqDlBI7+e8hgKCuwRMQpuPK4cSA8MHIMtOciT7FsidTPmxIIcEWkUo91JqdRggTf7ROFYeEGpVlmCjyGAYknSFe/MoxjqHlWJ9I86xntokK1utaKz8V2nY9P7yH2yIRnMED6l8+v7Ty3Wc5oQq8Gy4f2UDWvNi81E7lzEHNF/yvWP2lOWYTwPbu1uXWJKlocuiithP3m6Tx/Il9JCbR5p83dTA69Z+P0giywHvXpa04+WizbpEzrTKZb+3zT/U26EogMtz891JMPA2UzYQQtbKd8oHhIa16SgSD8oHgTWoYE06IPXHWcUxgvduo724BDnHBl0MhzfSDpiyknVdhtnSTPE0TbvWEqv/WiM79+5BvAXt4Z2YTbY8MW0RWVDpiNoEW6GFZFGvHz3MOubkcuvpb/rHo2u3tkPcX/b7Gm7YWtQgx8pjRzFIuE9qtMldK65HzK6eIZjiVesJs6fGLA7nydD/5+LldKcTX05p8IcCkAo93PIeGDhN83P1tvKvXDqHMkgjHQTxY1vgc4ktPqvBqVI0REUTXGDbxXHqRRI9GoDWi+zs4uSu7+hDtJWmC1QDMx8WREeThBEI0af1KGLH7Yagw1lDk/nXpS5gEvLoKHERhs91TYmZG8Nd4Kx3MUK+paVhoyYkbe1IsXcTz41K+SUdTWT25vfxcae+r+Q== root@dracut</t>
    <phoneticPr fontId="7"/>
  </si>
  <si>
    <t>msg=$(/usr/bin/timeout 10 scp -i /root/.ssh/dracut -P 222 /root/.pp $i_PEER_BOND0_IP:/root/ 2&gt;&amp;1)</t>
  </si>
  <si>
    <t>rc=$?</t>
  </si>
  <si>
    <t>echo "$msg" | $ECHODEV</t>
  </si>
  <si>
    <t>if [ $rc -eq 0 ]; then</t>
  </si>
  <si>
    <t xml:space="preserve">  msg=$(ssh -i /root/.ssh/dracut -p 222 $i_PEER_BOND0_IP /root/i_tty_passphrase.bash 2&gt;&amp;1)</t>
  </si>
  <si>
    <t xml:space="preserve">  echo "$msg" | $ECHODEV</t>
  </si>
  <si>
    <t xml:space="preserve">  if [ $rc -ne 0 ]; then</t>
  </si>
  <si>
    <t>msg=$(rsync -aAHXS -e ssh --files-from=/etc/sysconfig/i_copy_auth_info_to_peer / $i_peer:/ 2&gt;&amp;1)</t>
  </si>
  <si>
    <t>if [ $rc -ne 0 ]; then</t>
  </si>
  <si>
    <t>msg=$(rsync -aAHXS --delete -e ssh  /backup/self/ $i_peer:/backup/peer/ 2&gt;&amp;1)</t>
  </si>
  <si>
    <t>exit $rc</t>
    <phoneticPr fontId="7"/>
  </si>
  <si>
    <t>cat &lt;&lt; 'EOF' | tee /usr/local/bin/i_check_nic_order.bash || $Error :</t>
    <phoneticPr fontId="7"/>
  </si>
  <si>
    <t>SCRIPT_VER="1.0.0"</t>
    <phoneticPr fontId="7"/>
  </si>
  <si>
    <t>. /usr/local/bin/i_common.include</t>
    <phoneticPr fontId="7"/>
  </si>
  <si>
    <t>if [ $# -ge 1 ]; then</t>
    <phoneticPr fontId="7"/>
  </si>
  <si>
    <t xml:space="preserve">  echo "Arg: $@ ($#) / too many." | </t>
    <phoneticPr fontId="7"/>
  </si>
  <si>
    <t xml:space="preserve">  exit 1</t>
    <phoneticPr fontId="7"/>
  </si>
  <si>
    <t>ETH0_BUS_INFO=$(ethtool -i eth0 | grep bus-info | awk '{print $2}')</t>
    <phoneticPr fontId="7"/>
  </si>
  <si>
    <t>ETH0_BUS=$(echo $ETH0_BUS_INFO | awk -F. '{print $1}')</t>
    <phoneticPr fontId="7"/>
  </si>
  <si>
    <t>ETH0_PORT=$(echo $ETH0_BUS_INFO | awk -F. '{print $2}')</t>
    <phoneticPr fontId="7"/>
  </si>
  <si>
    <t>ETH3_BUS_INFO=$(ethtool -i eth3 | grep bus-info | awk '{print $2}')</t>
    <phoneticPr fontId="7"/>
  </si>
  <si>
    <t>ETH3_BUS=$(echo $ETH3_BUS_INFO | awk -F. '{print $1}')</t>
    <phoneticPr fontId="7"/>
  </si>
  <si>
    <t>ETH3_PORT=$(echo $ETH3_BUS_INFO | awk -F. '{print $2}')</t>
    <phoneticPr fontId="7"/>
  </si>
  <si>
    <t>if [ "$ETH0_BUS" \&lt; "$ETH3_BUS" -a "$ETH0_PORT" \&lt; "$ETH3_PORT" ]; then</t>
    <phoneticPr fontId="7"/>
  </si>
  <si>
    <t xml:space="preserve">  rm -f /etc/sysconfig/NicOrderCheck</t>
    <phoneticPr fontId="7"/>
  </si>
  <si>
    <t>elif [ "$ETH0_BUS" \&gt; "$ETH3_BUS" -a "$ETH0_PORT" \&gt; "$ETH3_PORT" ]; then</t>
    <phoneticPr fontId="7"/>
  </si>
  <si>
    <t>$LOGGER "$FATAL_ERROR NIC device order is wrong."</t>
    <phoneticPr fontId="7"/>
  </si>
  <si>
    <t>sleep 1</t>
    <phoneticPr fontId="7"/>
  </si>
  <si>
    <t>if [ -r /etc/sysconfig/NicOrderCheck ]; then</t>
    <phoneticPr fontId="7"/>
  </si>
  <si>
    <t xml:space="preserve">  NicOrderCheck=$(cat /etc/sysconfig/NicOrderCheck)</t>
    <phoneticPr fontId="7"/>
  </si>
  <si>
    <t xml:space="preserve">  NicOrderCheck=$((NicOrderCheck+1))</t>
    <phoneticPr fontId="7"/>
  </si>
  <si>
    <t xml:space="preserve">  echo $NicOrderCheck &gt; /etc/sysconfig/NicOrderCheck</t>
    <phoneticPr fontId="7"/>
  </si>
  <si>
    <t xml:space="preserve">  if [ $NicOrderCheck -gt 3 ]; then</t>
    <phoneticPr fontId="7"/>
  </si>
  <si>
    <t xml:space="preserve">    rm -f /etc/sysconfig/NicOrderCheck</t>
    <phoneticPr fontId="7"/>
  </si>
  <si>
    <t xml:space="preserve">    exit 1</t>
    <phoneticPr fontId="7"/>
  </si>
  <si>
    <t xml:space="preserve">  echo 1 &gt; /etc/sysconfig/NicOrderCheck</t>
    <phoneticPr fontId="7"/>
  </si>
  <si>
    <t>reboot</t>
    <phoneticPr fontId="7"/>
  </si>
  <si>
    <t>EOF</t>
    <phoneticPr fontId="7"/>
  </si>
  <si>
    <t>chmod 755 /usr/local/bin/i_check_nic_order.bash || $Error :</t>
    <phoneticPr fontId="7"/>
  </si>
  <si>
    <t>chmod +x /etc/rc.d/rc.local</t>
    <phoneticPr fontId="7"/>
  </si>
  <si>
    <t>cat &lt;&lt; 'EOF' &gt; /etc/rc.d/rc.local</t>
    <phoneticPr fontId="7"/>
  </si>
  <si>
    <t># THIS FILE IS ADDED FOR COMPATIBILITY PURPOSES</t>
    <phoneticPr fontId="7"/>
  </si>
  <si>
    <t>#</t>
    <phoneticPr fontId="7"/>
  </si>
  <si>
    <t># It is highly advisable to create own systemd services or udev rules</t>
    <phoneticPr fontId="7"/>
  </si>
  <si>
    <t># to run scripts during boot instead of using this file.</t>
    <phoneticPr fontId="7"/>
  </si>
  <si>
    <t># In contrast to previous versions due to parallel execution during boot</t>
    <phoneticPr fontId="7"/>
  </si>
  <si>
    <t># this script will NOT be run after all other services.</t>
    <phoneticPr fontId="7"/>
  </si>
  <si>
    <t># Please note that you must run 'chmod +x /etc/rc.d/rc.local' to ensure</t>
    <phoneticPr fontId="7"/>
  </si>
  <si>
    <t># that this script will be executed during boot.</t>
    <phoneticPr fontId="7"/>
  </si>
  <si>
    <t>touch /var/lock/subsys/local</t>
    <phoneticPr fontId="7"/>
  </si>
  <si>
    <t>/usr/local/bin/i_check_nic_order.bash -f</t>
    <phoneticPr fontId="7"/>
  </si>
  <si>
    <t>[ "$i_NUMBER_OF_BOND0_SLAVES" = "2" ] &amp;&amp; sed -i -e 's/bond=bond0:eth0:/bond=bond0:eth0,eth3:/' /etc/default/grub</t>
    <phoneticPr fontId="7"/>
  </si>
  <si>
    <t>[ "$i_NUMBER_OF_BOND0_SLAVES" = "1" ] &amp;&amp;sed -i -e 's/bond=bond0:eth0,eth3:/bond=bond0:eth0:/' /etc/default/grub</t>
    <phoneticPr fontId="7"/>
  </si>
  <si>
    <t>40 * * * * root /usr/local/bin/i_delete_pgarch.bash &gt; /dev/null 2&gt;&amp;1 || :</t>
    <phoneticPr fontId="7"/>
  </si>
  <si>
    <t>15 0 * * * root /usr/local/bin/i_onlinebackup.bash -c &gt; /dev/null 2&gt;&amp;1 || :</t>
    <phoneticPr fontId="7"/>
  </si>
  <si>
    <t>off</t>
    <phoneticPr fontId="7"/>
  </si>
  <si>
    <t>echo 'stonith_password' | tee /root/.ssh/stonith.pw || $Error :</t>
    <phoneticPr fontId="7"/>
  </si>
</sst>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8">
    <font>
      <sz val="11"/>
      <color theme="1"/>
      <name val="Yu Gothic"/>
      <family val="2"/>
      <scheme val="minor"/>
    </font>
    <font>
      <sz val="11"/>
      <color theme="1"/>
      <name val="Yu Gothic"/>
      <family val="2"/>
      <charset val="128"/>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rgb="FF0000FF"/>
      <name val="Yu Gothic"/>
      <family val="3"/>
      <charset val="128"/>
      <scheme val="minor"/>
    </font>
    <font>
      <sz val="11"/>
      <color theme="1"/>
      <name val="Meiryo UI"/>
      <family val="3"/>
      <charset val="128"/>
    </font>
    <font>
      <b/>
      <sz val="11"/>
      <color rgb="FFFF0000"/>
      <name val="Meiryo UI"/>
      <family val="3"/>
      <charset val="128"/>
    </font>
    <font>
      <b/>
      <sz val="11"/>
      <name val="Meiryo UI"/>
      <family val="3"/>
      <charset val="128"/>
    </font>
    <font>
      <b/>
      <sz val="11"/>
      <color rgb="FF0000FF"/>
      <name val="Meiryo UI"/>
      <family val="3"/>
      <charset val="128"/>
    </font>
    <font>
      <sz val="11"/>
      <color rgb="FFFF0000"/>
      <name val="Meiryo UI"/>
      <family val="3"/>
      <charset val="128"/>
    </font>
    <font>
      <b/>
      <sz val="11"/>
      <color rgb="FFFF0000"/>
      <name val="ＭＳ 明朝"/>
      <family val="1"/>
      <charset val="128"/>
    </font>
    <font>
      <sz val="11"/>
      <color theme="1"/>
      <name val="ＭＳ 明朝"/>
      <family val="1"/>
      <charset val="128"/>
    </font>
    <font>
      <strike/>
      <sz val="11"/>
      <color theme="1"/>
      <name val="Meiryo UI"/>
      <family val="3"/>
      <charset val="128"/>
    </font>
    <font>
      <b/>
      <strike/>
      <sz val="11"/>
      <name val="Meiryo UI"/>
      <family val="3"/>
      <charset val="128"/>
    </font>
    <font>
      <b/>
      <strike/>
      <sz val="11"/>
      <color rgb="FFFF0000"/>
      <name val="Meiryo UI"/>
      <family val="3"/>
      <charset val="128"/>
    </font>
    <font>
      <b/>
      <strike/>
      <sz val="11"/>
      <color rgb="FF0000FF"/>
      <name val="Meiryo UI"/>
      <family val="3"/>
      <charset val="128"/>
    </font>
    <font>
      <strike/>
      <sz val="11"/>
      <color rgb="FFFF0000"/>
      <name val="Meiryo UI"/>
      <family val="3"/>
      <charset val="128"/>
    </font>
    <font>
      <b/>
      <strike/>
      <sz val="11"/>
      <color rgb="FFFF0000"/>
      <name val="Yu Gothic"/>
      <family val="3"/>
      <charset val="128"/>
      <scheme val="minor"/>
    </font>
    <font>
      <strike/>
      <sz val="11"/>
      <color theme="1"/>
      <name val="Yu Gothic"/>
      <family val="2"/>
      <scheme val="minor"/>
    </font>
    <font>
      <b/>
      <strike/>
      <sz val="11"/>
      <color rgb="FF0000FF"/>
      <name val="Yu Gothic"/>
      <family val="3"/>
      <charset val="128"/>
      <scheme val="minor"/>
    </font>
  </fonts>
  <fills count="4">
    <fill>
      <patternFill patternType="none"/>
    </fill>
    <fill>
      <patternFill patternType="gray125"/>
    </fill>
    <fill>
      <patternFill patternType="solid">
        <fgColor rgb="FFFFFF00"/>
        <bgColor indexed="64"/>
      </patternFill>
    </fill>
    <fill>
      <patternFill patternType="solid">
        <fgColor rgb="FF92D050"/>
        <bgColor indexed="64"/>
      </patternFill>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3" fillId="0" borderId="0">
      <alignment vertical="center"/>
    </xf>
    <xf numFmtId="0" fontId="2" fillId="0" borderId="0">
      <alignment vertical="center"/>
    </xf>
  </cellStyleXfs>
  <cellXfs count="185">
    <xf numFmtId="0" fontId="0" fillId="0" borderId="0" xfId="0"/>
    <xf numFmtId="49" fontId="4" fillId="0" borderId="0" xfId="0" applyNumberFormat="1" applyFont="1" applyAlignment="1">
      <alignment horizontal="left" vertical="center" indent="2"/>
    </xf>
    <xf numFmtId="0" fontId="6" fillId="0" borderId="0" xfId="0" applyFont="1" applyAlignment="1">
      <alignment horizontal="right" vertical="center"/>
    </xf>
    <xf numFmtId="0" fontId="0" fillId="0" borderId="0" xfId="0" applyAlignment="1">
      <alignment vertical="center"/>
    </xf>
    <xf numFmtId="0" fontId="4" fillId="0" borderId="0" xfId="0" applyFont="1" applyAlignment="1">
      <alignment horizontal="left" vertical="center"/>
    </xf>
    <xf numFmtId="0" fontId="4" fillId="0" borderId="0" xfId="0" applyFont="1" applyAlignment="1">
      <alignment vertical="center"/>
    </xf>
    <xf numFmtId="0" fontId="8" fillId="0" borderId="0" xfId="0" applyFont="1" applyAlignment="1">
      <alignment horizontal="left" vertical="center"/>
    </xf>
    <xf numFmtId="0" fontId="0" fillId="0" borderId="0" xfId="0" applyAlignment="1">
      <alignment horizontal="center"/>
    </xf>
    <xf numFmtId="49" fontId="9" fillId="0" borderId="0" xfId="0" applyNumberFormat="1" applyFont="1" applyAlignment="1">
      <alignment horizontal="left" vertical="center" indent="2"/>
    </xf>
    <xf numFmtId="0" fontId="3" fillId="0" borderId="0" xfId="1">
      <alignment vertical="center"/>
    </xf>
    <xf numFmtId="0" fontId="3" fillId="0" borderId="1" xfId="1" applyBorder="1">
      <alignment vertical="center"/>
    </xf>
    <xf numFmtId="0" fontId="3" fillId="0" borderId="2" xfId="1" applyBorder="1">
      <alignment vertical="center"/>
    </xf>
    <xf numFmtId="0" fontId="3" fillId="0" borderId="3" xfId="1" applyBorder="1">
      <alignment vertical="center"/>
    </xf>
    <xf numFmtId="0" fontId="3" fillId="0" borderId="4" xfId="1" applyBorder="1">
      <alignment vertical="center"/>
    </xf>
    <xf numFmtId="0" fontId="3" fillId="0" borderId="0" xfId="1" applyBorder="1">
      <alignment vertical="center"/>
    </xf>
    <xf numFmtId="0" fontId="3" fillId="0" borderId="5" xfId="1" applyBorder="1" applyAlignment="1">
      <alignment horizontal="right" vertical="center"/>
    </xf>
    <xf numFmtId="0" fontId="3" fillId="0" borderId="6" xfId="1" applyBorder="1">
      <alignment vertical="center"/>
    </xf>
    <xf numFmtId="0" fontId="3" fillId="0" borderId="5" xfId="1" applyBorder="1">
      <alignment vertical="center"/>
    </xf>
    <xf numFmtId="0" fontId="3" fillId="0" borderId="6" xfId="1" applyBorder="1" applyAlignment="1">
      <alignment horizontal="left" vertical="center"/>
    </xf>
    <xf numFmtId="0" fontId="3" fillId="0" borderId="7" xfId="1" applyBorder="1">
      <alignment vertical="center"/>
    </xf>
    <xf numFmtId="0" fontId="3" fillId="0" borderId="8" xfId="1" applyBorder="1" applyAlignment="1">
      <alignment horizontal="center" vertical="center"/>
    </xf>
    <xf numFmtId="0" fontId="3" fillId="0" borderId="8" xfId="1" applyBorder="1">
      <alignment vertical="center"/>
    </xf>
    <xf numFmtId="0" fontId="3" fillId="0" borderId="0" xfId="1" applyBorder="1" applyAlignment="1">
      <alignment horizontal="center" vertical="center"/>
    </xf>
    <xf numFmtId="0" fontId="3" fillId="0" borderId="11" xfId="1" applyBorder="1">
      <alignment vertical="center"/>
    </xf>
    <xf numFmtId="0" fontId="3" fillId="0" borderId="12" xfId="1" applyBorder="1">
      <alignment vertical="center"/>
    </xf>
    <xf numFmtId="0" fontId="3" fillId="0" borderId="14" xfId="1" applyBorder="1">
      <alignment vertical="center"/>
    </xf>
    <xf numFmtId="0" fontId="3" fillId="0" borderId="13" xfId="1" applyBorder="1" applyAlignment="1">
      <alignment horizontal="center" vertical="center"/>
    </xf>
    <xf numFmtId="0" fontId="3" fillId="0" borderId="15" xfId="1" applyBorder="1">
      <alignment vertical="center"/>
    </xf>
    <xf numFmtId="0" fontId="3" fillId="0" borderId="16" xfId="1" applyBorder="1">
      <alignment vertical="center"/>
    </xf>
    <xf numFmtId="0" fontId="3" fillId="0" borderId="17" xfId="1" applyBorder="1">
      <alignment vertical="center"/>
    </xf>
    <xf numFmtId="0" fontId="3" fillId="0" borderId="18" xfId="1" applyBorder="1">
      <alignment vertical="center"/>
    </xf>
    <xf numFmtId="0" fontId="3" fillId="0" borderId="19" xfId="1" applyBorder="1">
      <alignment vertical="center"/>
    </xf>
    <xf numFmtId="0" fontId="3" fillId="0" borderId="20" xfId="1" applyBorder="1" applyAlignment="1">
      <alignment horizontal="right" vertical="center"/>
    </xf>
    <xf numFmtId="0" fontId="3" fillId="0" borderId="21" xfId="1" applyBorder="1">
      <alignment vertical="center"/>
    </xf>
    <xf numFmtId="0" fontId="3" fillId="0" borderId="22" xfId="1" applyBorder="1">
      <alignment vertical="center"/>
    </xf>
    <xf numFmtId="0" fontId="3" fillId="0" borderId="23" xfId="1" applyBorder="1">
      <alignment vertical="center"/>
    </xf>
    <xf numFmtId="0" fontId="3" fillId="0" borderId="24" xfId="1" applyBorder="1">
      <alignment vertical="center"/>
    </xf>
    <xf numFmtId="0" fontId="3" fillId="0" borderId="25" xfId="1" applyBorder="1">
      <alignment vertical="center"/>
    </xf>
    <xf numFmtId="0" fontId="3" fillId="0" borderId="26" xfId="1" applyBorder="1">
      <alignment vertical="center"/>
    </xf>
    <xf numFmtId="0" fontId="3" fillId="0" borderId="0" xfId="1" applyAlignment="1">
      <alignment horizontal="center" vertical="center"/>
    </xf>
    <xf numFmtId="0" fontId="3" fillId="0" borderId="6" xfId="1" applyBorder="1" applyAlignment="1">
      <alignment horizontal="right" vertical="center"/>
    </xf>
    <xf numFmtId="0" fontId="3" fillId="0" borderId="20" xfId="1" applyBorder="1">
      <alignment vertical="center"/>
    </xf>
    <xf numFmtId="0" fontId="3" fillId="0" borderId="0" xfId="1" applyAlignment="1">
      <alignment horizontal="right" vertical="center"/>
    </xf>
    <xf numFmtId="49" fontId="4" fillId="0" borderId="0" xfId="1" applyNumberFormat="1" applyFont="1">
      <alignment vertical="center"/>
    </xf>
    <xf numFmtId="49" fontId="3" fillId="0" borderId="0" xfId="1" applyNumberFormat="1">
      <alignment vertical="center"/>
    </xf>
    <xf numFmtId="49" fontId="4" fillId="0" borderId="0" xfId="1" applyNumberFormat="1" applyFont="1" applyAlignment="1">
      <alignment horizontal="left" vertical="center"/>
    </xf>
    <xf numFmtId="0" fontId="2" fillId="0" borderId="0" xfId="2">
      <alignment vertical="center"/>
    </xf>
    <xf numFmtId="0" fontId="2" fillId="0" borderId="1" xfId="2" applyBorder="1">
      <alignment vertical="center"/>
    </xf>
    <xf numFmtId="0" fontId="2" fillId="0" borderId="2" xfId="2" applyBorder="1">
      <alignment vertical="center"/>
    </xf>
    <xf numFmtId="0" fontId="2" fillId="0" borderId="3" xfId="2" applyBorder="1">
      <alignment vertical="center"/>
    </xf>
    <xf numFmtId="0" fontId="2" fillId="0" borderId="4" xfId="2" applyBorder="1">
      <alignment vertical="center"/>
    </xf>
    <xf numFmtId="0" fontId="2" fillId="0" borderId="0" xfId="2" applyBorder="1">
      <alignment vertical="center"/>
    </xf>
    <xf numFmtId="0" fontId="2" fillId="0" borderId="5" xfId="2" applyBorder="1" applyAlignment="1">
      <alignment horizontal="right" vertical="center"/>
    </xf>
    <xf numFmtId="0" fontId="2" fillId="0" borderId="6" xfId="2" applyBorder="1">
      <alignment vertical="center"/>
    </xf>
    <xf numFmtId="0" fontId="2" fillId="0" borderId="5" xfId="2" applyBorder="1">
      <alignment vertical="center"/>
    </xf>
    <xf numFmtId="0" fontId="2" fillId="0" borderId="6" xfId="2" applyBorder="1" applyAlignment="1">
      <alignment horizontal="left" vertical="center"/>
    </xf>
    <xf numFmtId="0" fontId="2" fillId="0" borderId="7" xfId="2" applyBorder="1">
      <alignment vertical="center"/>
    </xf>
    <xf numFmtId="0" fontId="2" fillId="0" borderId="8" xfId="2" applyBorder="1" applyAlignment="1">
      <alignment horizontal="center" vertical="center"/>
    </xf>
    <xf numFmtId="0" fontId="2" fillId="0" borderId="8" xfId="2" applyBorder="1">
      <alignment vertical="center"/>
    </xf>
    <xf numFmtId="0" fontId="2" fillId="0" borderId="0" xfId="2" applyBorder="1" applyAlignment="1">
      <alignment horizontal="center" vertical="center"/>
    </xf>
    <xf numFmtId="0" fontId="2" fillId="0" borderId="11" xfId="2" applyBorder="1">
      <alignment vertical="center"/>
    </xf>
    <xf numFmtId="0" fontId="2" fillId="0" borderId="12" xfId="2" applyBorder="1">
      <alignment vertical="center"/>
    </xf>
    <xf numFmtId="0" fontId="2" fillId="0" borderId="14" xfId="2" applyBorder="1">
      <alignment vertical="center"/>
    </xf>
    <xf numFmtId="0" fontId="2" fillId="0" borderId="13" xfId="2" applyBorder="1" applyAlignment="1">
      <alignment horizontal="center" vertical="center"/>
    </xf>
    <xf numFmtId="0" fontId="2" fillId="0" borderId="15" xfId="2" applyBorder="1">
      <alignment vertical="center"/>
    </xf>
    <xf numFmtId="0" fontId="2" fillId="0" borderId="18" xfId="2" applyBorder="1">
      <alignment vertical="center"/>
    </xf>
    <xf numFmtId="0" fontId="2" fillId="0" borderId="19" xfId="2" applyBorder="1">
      <alignment vertical="center"/>
    </xf>
    <xf numFmtId="0" fontId="2" fillId="0" borderId="20" xfId="2" applyBorder="1" applyAlignment="1">
      <alignment horizontal="right" vertical="center"/>
    </xf>
    <xf numFmtId="0" fontId="2" fillId="0" borderId="21" xfId="2" applyBorder="1">
      <alignment vertical="center"/>
    </xf>
    <xf numFmtId="0" fontId="2" fillId="0" borderId="16" xfId="2" applyBorder="1">
      <alignment vertical="center"/>
    </xf>
    <xf numFmtId="0" fontId="2" fillId="0" borderId="17" xfId="2" applyBorder="1">
      <alignment vertical="center"/>
    </xf>
    <xf numFmtId="0" fontId="2" fillId="0" borderId="25" xfId="2" applyBorder="1">
      <alignment vertical="center"/>
    </xf>
    <xf numFmtId="0" fontId="2" fillId="0" borderId="26" xfId="2" applyBorder="1">
      <alignment vertical="center"/>
    </xf>
    <xf numFmtId="0" fontId="2" fillId="0" borderId="0" xfId="2" applyAlignment="1">
      <alignment horizontal="center" vertical="center"/>
    </xf>
    <xf numFmtId="0" fontId="2" fillId="0" borderId="6" xfId="2" applyBorder="1" applyAlignment="1">
      <alignment horizontal="right" vertical="center"/>
    </xf>
    <xf numFmtId="0" fontId="2" fillId="0" borderId="20" xfId="2" applyBorder="1">
      <alignment vertical="center"/>
    </xf>
    <xf numFmtId="0" fontId="2" fillId="0" borderId="0" xfId="2" applyAlignment="1">
      <alignment horizontal="right" vertical="center"/>
    </xf>
    <xf numFmtId="49" fontId="4" fillId="0" borderId="0" xfId="2" applyNumberFormat="1" applyFont="1">
      <alignment vertical="center"/>
    </xf>
    <xf numFmtId="49" fontId="8" fillId="0" borderId="0" xfId="2" applyNumberFormat="1" applyFont="1">
      <alignment vertical="center"/>
    </xf>
    <xf numFmtId="49" fontId="2" fillId="0" borderId="0" xfId="2" applyNumberFormat="1">
      <alignment vertical="center"/>
    </xf>
    <xf numFmtId="49" fontId="4" fillId="0" borderId="0" xfId="2" applyNumberFormat="1" applyFont="1" applyAlignment="1">
      <alignment horizontal="left" vertical="center"/>
    </xf>
    <xf numFmtId="49" fontId="8" fillId="0" borderId="0" xfId="2" applyNumberFormat="1" applyFont="1" applyAlignment="1">
      <alignment horizontal="left" vertical="center"/>
    </xf>
    <xf numFmtId="0" fontId="10" fillId="0" borderId="0" xfId="2" applyFont="1" applyAlignment="1">
      <alignment horizontal="right" vertical="center"/>
    </xf>
    <xf numFmtId="0" fontId="2" fillId="0" borderId="22" xfId="2" applyBorder="1">
      <alignment vertical="center"/>
    </xf>
    <xf numFmtId="0" fontId="2" fillId="0" borderId="23" xfId="2" applyBorder="1">
      <alignment vertical="center"/>
    </xf>
    <xf numFmtId="0" fontId="2" fillId="0" borderId="24" xfId="2" applyBorder="1">
      <alignment vertical="center"/>
    </xf>
    <xf numFmtId="0" fontId="2" fillId="0" borderId="0" xfId="2" applyBorder="1" applyAlignment="1">
      <alignment horizontal="left" vertical="center"/>
    </xf>
    <xf numFmtId="0" fontId="2" fillId="0" borderId="27" xfId="2" applyBorder="1">
      <alignment vertical="center"/>
    </xf>
    <xf numFmtId="0" fontId="2" fillId="0" borderId="28" xfId="2" applyBorder="1">
      <alignment vertical="center"/>
    </xf>
    <xf numFmtId="0" fontId="2" fillId="0" borderId="0" xfId="2" applyBorder="1" applyAlignment="1">
      <alignment horizontal="right" vertical="center"/>
    </xf>
    <xf numFmtId="0" fontId="2" fillId="0" borderId="28" xfId="2" applyBorder="1" applyAlignment="1">
      <alignment horizontal="center" vertical="center"/>
    </xf>
    <xf numFmtId="0" fontId="2" fillId="0" borderId="27" xfId="2" applyBorder="1" applyAlignment="1">
      <alignment horizontal="center" vertical="center"/>
    </xf>
    <xf numFmtId="0" fontId="6" fillId="0" borderId="0" xfId="0" applyFont="1" applyAlignment="1">
      <alignment vertical="center"/>
    </xf>
    <xf numFmtId="0" fontId="4" fillId="0" borderId="0" xfId="0" applyNumberFormat="1" applyFont="1" applyAlignment="1">
      <alignment horizontal="left" vertical="center" indent="2"/>
    </xf>
    <xf numFmtId="0" fontId="4" fillId="0" borderId="0" xfId="0" applyFont="1"/>
    <xf numFmtId="49" fontId="6" fillId="0" borderId="0" xfId="0" applyNumberFormat="1" applyFont="1" applyAlignment="1">
      <alignment horizontal="left" vertical="center" indent="2"/>
    </xf>
    <xf numFmtId="0" fontId="9" fillId="0" borderId="0" xfId="0" applyFont="1"/>
    <xf numFmtId="0" fontId="8" fillId="0" borderId="0" xfId="0" applyFont="1" applyAlignment="1">
      <alignment vertical="center"/>
    </xf>
    <xf numFmtId="0" fontId="0" fillId="0" borderId="0" xfId="0" applyAlignment="1">
      <alignment horizontal="left" vertical="center"/>
    </xf>
    <xf numFmtId="0" fontId="0" fillId="0" borderId="0" xfId="0" applyAlignment="1">
      <alignment horizontal="left"/>
    </xf>
    <xf numFmtId="0" fontId="6" fillId="0" borderId="0" xfId="0" applyFont="1" applyAlignment="1">
      <alignment horizontal="center"/>
    </xf>
    <xf numFmtId="49" fontId="0" fillId="0" borderId="0" xfId="0" applyNumberFormat="1" applyAlignment="1">
      <alignment vertical="center"/>
    </xf>
    <xf numFmtId="49" fontId="12" fillId="0" borderId="0" xfId="0" applyNumberFormat="1" applyFont="1" applyAlignment="1">
      <alignment horizontal="left" vertical="center" indent="2"/>
    </xf>
    <xf numFmtId="0" fontId="4" fillId="0" borderId="0" xfId="0" applyFont="1" applyAlignment="1">
      <alignment horizontal="center"/>
    </xf>
    <xf numFmtId="0" fontId="0" fillId="0" borderId="0" xfId="0" applyAlignment="1">
      <alignment horizontal="center" vertical="center"/>
    </xf>
    <xf numFmtId="0" fontId="11" fillId="0" borderId="0" xfId="0" applyFont="1" applyAlignment="1">
      <alignment horizontal="center"/>
    </xf>
    <xf numFmtId="0" fontId="0" fillId="0" borderId="0" xfId="0" applyAlignment="1">
      <alignment horizontal="right"/>
    </xf>
    <xf numFmtId="0" fontId="11" fillId="0" borderId="0" xfId="0" applyFont="1" applyAlignment="1">
      <alignment vertical="center"/>
    </xf>
    <xf numFmtId="0" fontId="6" fillId="0" borderId="0" xfId="0" applyFont="1" applyAlignment="1">
      <alignment horizontal="right"/>
    </xf>
    <xf numFmtId="0" fontId="13" fillId="0" borderId="0" xfId="0" applyFont="1" applyAlignment="1">
      <alignment horizontal="left"/>
    </xf>
    <xf numFmtId="49" fontId="14" fillId="0" borderId="0" xfId="0" applyNumberFormat="1" applyFont="1" applyAlignment="1">
      <alignment horizontal="left" vertical="center" indent="2"/>
    </xf>
    <xf numFmtId="0" fontId="13" fillId="0" borderId="0" xfId="0" applyFont="1"/>
    <xf numFmtId="0" fontId="13" fillId="0" borderId="0" xfId="0" applyFont="1" applyAlignment="1">
      <alignment horizontal="center"/>
    </xf>
    <xf numFmtId="49" fontId="15" fillId="0" borderId="0" xfId="0" applyNumberFormat="1" applyFont="1" applyAlignment="1">
      <alignment horizontal="left" vertical="center" indent="2"/>
    </xf>
    <xf numFmtId="0" fontId="16" fillId="0" borderId="0" xfId="0" applyFont="1" applyAlignment="1">
      <alignment horizontal="right"/>
    </xf>
    <xf numFmtId="0" fontId="14" fillId="0" borderId="0" xfId="0" quotePrefix="1" applyFont="1" applyAlignment="1">
      <alignment horizontal="left"/>
    </xf>
    <xf numFmtId="0" fontId="14" fillId="0" borderId="0" xfId="0" applyFont="1" applyAlignment="1">
      <alignment horizontal="left"/>
    </xf>
    <xf numFmtId="0" fontId="16" fillId="0" borderId="0" xfId="0" applyFont="1"/>
    <xf numFmtId="0" fontId="14" fillId="0" borderId="0" xfId="0" applyFont="1"/>
    <xf numFmtId="0" fontId="17" fillId="0" borderId="0" xfId="0" applyFont="1"/>
    <xf numFmtId="0" fontId="14" fillId="0" borderId="0" xfId="0" applyNumberFormat="1" applyFont="1" applyAlignment="1">
      <alignment horizontal="left" vertical="center" indent="2"/>
    </xf>
    <xf numFmtId="0" fontId="12" fillId="0" borderId="0" xfId="0" applyFont="1" applyAlignment="1">
      <alignment horizontal="center"/>
    </xf>
    <xf numFmtId="0" fontId="6" fillId="0" borderId="0" xfId="0" applyNumberFormat="1" applyFont="1" applyAlignment="1">
      <alignment horizontal="left" vertical="center" indent="2"/>
    </xf>
    <xf numFmtId="49" fontId="18" fillId="0" borderId="0" xfId="0" applyNumberFormat="1" applyFont="1" applyAlignment="1">
      <alignment horizontal="left" vertical="center" indent="2"/>
    </xf>
    <xf numFmtId="0" fontId="4" fillId="2" borderId="0" xfId="0" applyFont="1" applyFill="1" applyAlignment="1">
      <alignment horizontal="left" vertical="center"/>
    </xf>
    <xf numFmtId="0" fontId="4" fillId="2" borderId="0" xfId="0" applyFont="1" applyFill="1" applyAlignment="1">
      <alignment vertical="center"/>
    </xf>
    <xf numFmtId="0" fontId="4" fillId="0" borderId="0" xfId="0" applyFont="1" applyFill="1" applyAlignment="1">
      <alignment horizontal="left" vertical="center"/>
    </xf>
    <xf numFmtId="0" fontId="0" fillId="2" borderId="0" xfId="0" applyFill="1"/>
    <xf numFmtId="49" fontId="0" fillId="2" borderId="0" xfId="0" applyNumberFormat="1" applyFill="1"/>
    <xf numFmtId="0" fontId="0" fillId="0" borderId="0" xfId="0" applyFill="1" applyAlignment="1">
      <alignment horizontal="center"/>
    </xf>
    <xf numFmtId="49" fontId="4" fillId="0" borderId="0" xfId="0" applyNumberFormat="1" applyFont="1" applyFill="1" applyAlignment="1">
      <alignment horizontal="left" vertical="center" indent="2"/>
    </xf>
    <xf numFmtId="0" fontId="0" fillId="0" borderId="0" xfId="0" applyFill="1"/>
    <xf numFmtId="0" fontId="0" fillId="0" borderId="0" xfId="0" applyFill="1" applyAlignment="1">
      <alignment vertical="center"/>
    </xf>
    <xf numFmtId="0" fontId="0" fillId="3" borderId="0" xfId="0" applyFill="1" applyAlignment="1">
      <alignment horizontal="center"/>
    </xf>
    <xf numFmtId="49" fontId="4" fillId="3" borderId="0" xfId="0" applyNumberFormat="1" applyFont="1" applyFill="1" applyAlignment="1">
      <alignment horizontal="left" vertical="center" indent="2"/>
    </xf>
    <xf numFmtId="0" fontId="0" fillId="3" borderId="0" xfId="0" applyFill="1"/>
    <xf numFmtId="0" fontId="9" fillId="0" borderId="0" xfId="0" applyNumberFormat="1" applyFont="1" applyAlignment="1">
      <alignment horizontal="left" vertical="center" indent="2"/>
    </xf>
    <xf numFmtId="0" fontId="19" fillId="0" borderId="0" xfId="0" applyFont="1"/>
    <xf numFmtId="0" fontId="19" fillId="0" borderId="0" xfId="0" applyFont="1" applyAlignment="1">
      <alignment horizontal="left" vertical="center"/>
    </xf>
    <xf numFmtId="0" fontId="19" fillId="0" borderId="0" xfId="0" applyFont="1" applyAlignment="1">
      <alignment vertical="center"/>
    </xf>
    <xf numFmtId="0" fontId="4" fillId="0" borderId="0" xfId="0" applyNumberFormat="1" applyFont="1" applyFill="1" applyAlignment="1">
      <alignment horizontal="left" vertical="center" indent="2"/>
    </xf>
    <xf numFmtId="49" fontId="9" fillId="0" borderId="0" xfId="0" applyNumberFormat="1" applyFont="1" applyFill="1" applyAlignment="1">
      <alignment horizontal="left" vertical="center" indent="2"/>
    </xf>
    <xf numFmtId="0" fontId="6" fillId="0" borderId="0" xfId="0" applyFont="1" applyFill="1" applyAlignment="1">
      <alignment horizontal="center"/>
    </xf>
    <xf numFmtId="49" fontId="6" fillId="0" borderId="0" xfId="0" applyNumberFormat="1" applyFont="1" applyFill="1" applyAlignment="1">
      <alignment horizontal="left" vertical="center" indent="2"/>
    </xf>
    <xf numFmtId="0" fontId="20" fillId="0" borderId="0" xfId="0" applyFont="1" applyAlignment="1">
      <alignment horizontal="center"/>
    </xf>
    <xf numFmtId="49" fontId="21" fillId="0" borderId="0" xfId="0" applyNumberFormat="1" applyFont="1" applyAlignment="1">
      <alignment horizontal="left" vertical="center" indent="2"/>
    </xf>
    <xf numFmtId="0" fontId="20" fillId="0" borderId="0" xfId="0" applyFont="1"/>
    <xf numFmtId="49" fontId="22" fillId="0" borderId="0" xfId="0" applyNumberFormat="1" applyFont="1" applyAlignment="1">
      <alignment horizontal="left" vertical="center" indent="2"/>
    </xf>
    <xf numFmtId="0" fontId="23" fillId="0" borderId="0" xfId="0" applyFont="1"/>
    <xf numFmtId="0" fontId="22" fillId="0" borderId="0" xfId="0" applyFont="1"/>
    <xf numFmtId="0" fontId="24" fillId="0" borderId="0" xfId="0" applyFont="1"/>
    <xf numFmtId="49" fontId="25" fillId="0" borderId="0" xfId="0" applyNumberFormat="1" applyFont="1" applyAlignment="1">
      <alignment horizontal="left" vertical="center" indent="2"/>
    </xf>
    <xf numFmtId="0" fontId="26" fillId="0" borderId="0" xfId="0" applyFont="1"/>
    <xf numFmtId="0" fontId="22" fillId="0" borderId="0" xfId="0" applyNumberFormat="1" applyFont="1" applyAlignment="1">
      <alignment horizontal="left" vertical="center" indent="2"/>
    </xf>
    <xf numFmtId="49" fontId="9" fillId="3" borderId="0" xfId="0" applyNumberFormat="1" applyFont="1" applyFill="1" applyAlignment="1">
      <alignment horizontal="left" vertical="center" indent="2"/>
    </xf>
    <xf numFmtId="0" fontId="11" fillId="3" borderId="0" xfId="0" applyFont="1" applyFill="1" applyAlignment="1">
      <alignment vertical="center"/>
    </xf>
    <xf numFmtId="0" fontId="0" fillId="3" borderId="0" xfId="0" applyFill="1" applyAlignment="1">
      <alignment vertical="center"/>
    </xf>
    <xf numFmtId="0" fontId="1" fillId="0" borderId="13" xfId="2" applyFont="1" applyBorder="1" applyAlignment="1">
      <alignment horizontal="center" vertical="center"/>
    </xf>
    <xf numFmtId="0" fontId="1" fillId="0" borderId="13" xfId="1" applyFont="1" applyBorder="1" applyAlignment="1">
      <alignment horizontal="center" vertical="center"/>
    </xf>
    <xf numFmtId="0" fontId="3" fillId="0" borderId="11" xfId="1" applyBorder="1" applyAlignment="1">
      <alignment horizontal="center" vertical="center" wrapText="1"/>
    </xf>
    <xf numFmtId="0" fontId="3" fillId="0" borderId="12" xfId="1" applyBorder="1" applyAlignment="1">
      <alignment horizontal="center" vertical="center" wrapText="1"/>
    </xf>
    <xf numFmtId="0" fontId="3" fillId="0" borderId="14" xfId="1" applyBorder="1" applyAlignment="1">
      <alignment horizontal="center" vertical="center" wrapText="1"/>
    </xf>
    <xf numFmtId="0" fontId="3" fillId="0" borderId="15" xfId="1" applyBorder="1" applyAlignment="1">
      <alignment horizontal="center" vertical="center" wrapText="1"/>
    </xf>
    <xf numFmtId="0" fontId="3" fillId="0" borderId="16" xfId="1" applyBorder="1" applyAlignment="1">
      <alignment horizontal="center" vertical="center" wrapText="1"/>
    </xf>
    <xf numFmtId="0" fontId="3" fillId="0" borderId="17" xfId="1" applyBorder="1" applyAlignment="1">
      <alignment horizontal="center" vertical="center" wrapText="1"/>
    </xf>
    <xf numFmtId="0" fontId="3" fillId="0" borderId="13" xfId="1" applyBorder="1" applyAlignment="1">
      <alignment horizontal="center" vertical="center"/>
    </xf>
    <xf numFmtId="0" fontId="3" fillId="0" borderId="9" xfId="1" applyBorder="1" applyAlignment="1">
      <alignment horizontal="center" vertical="center"/>
    </xf>
    <xf numFmtId="0" fontId="3" fillId="0" borderId="10" xfId="1" applyBorder="1" applyAlignment="1">
      <alignment horizontal="center" vertical="center"/>
    </xf>
    <xf numFmtId="0" fontId="3" fillId="0" borderId="14" xfId="1" applyBorder="1" applyAlignment="1">
      <alignment horizontal="center" vertical="center"/>
    </xf>
    <xf numFmtId="0" fontId="3" fillId="0" borderId="15" xfId="1" applyBorder="1" applyAlignment="1">
      <alignment horizontal="center" vertical="center"/>
    </xf>
    <xf numFmtId="0" fontId="2" fillId="0" borderId="11" xfId="2" applyBorder="1" applyAlignment="1">
      <alignment horizontal="center" vertical="center" wrapText="1"/>
    </xf>
    <xf numFmtId="0" fontId="2" fillId="0" borderId="12" xfId="2" applyBorder="1" applyAlignment="1">
      <alignment horizontal="center" vertical="center" wrapText="1"/>
    </xf>
    <xf numFmtId="0" fontId="2" fillId="0" borderId="14" xfId="2" applyBorder="1" applyAlignment="1">
      <alignment horizontal="center" vertical="center" wrapText="1"/>
    </xf>
    <xf numFmtId="0" fontId="2" fillId="0" borderId="15" xfId="2" applyBorder="1" applyAlignment="1">
      <alignment horizontal="center" vertical="center" wrapText="1"/>
    </xf>
    <xf numFmtId="0" fontId="2" fillId="0" borderId="16" xfId="2" applyBorder="1" applyAlignment="1">
      <alignment horizontal="center" vertical="center" wrapText="1"/>
    </xf>
    <xf numFmtId="0" fontId="2" fillId="0" borderId="17" xfId="2" applyBorder="1" applyAlignment="1">
      <alignment horizontal="center" vertical="center" wrapText="1"/>
    </xf>
    <xf numFmtId="0" fontId="2" fillId="0" borderId="13" xfId="2" applyBorder="1" applyAlignment="1">
      <alignment horizontal="center" vertical="center"/>
    </xf>
    <xf numFmtId="0" fontId="2" fillId="0" borderId="9" xfId="2" applyBorder="1" applyAlignment="1">
      <alignment horizontal="center" vertical="center"/>
    </xf>
    <xf numFmtId="0" fontId="2" fillId="0" borderId="10" xfId="2" applyBorder="1" applyAlignment="1">
      <alignment horizontal="center" vertical="center"/>
    </xf>
    <xf numFmtId="0" fontId="2" fillId="0" borderId="14" xfId="2" applyBorder="1" applyAlignment="1">
      <alignment horizontal="center" vertical="center"/>
    </xf>
    <xf numFmtId="0" fontId="2" fillId="0" borderId="15" xfId="2" applyBorder="1" applyAlignment="1">
      <alignment horizontal="center" vertical="center"/>
    </xf>
    <xf numFmtId="0" fontId="1" fillId="0" borderId="9" xfId="2" applyFont="1" applyBorder="1" applyAlignment="1">
      <alignment horizontal="center" vertical="center"/>
    </xf>
    <xf numFmtId="0" fontId="4" fillId="2" borderId="0" xfId="0" applyFont="1" applyFill="1"/>
    <xf numFmtId="0" fontId="4" fillId="2" borderId="0" xfId="0" quotePrefix="1" applyFont="1" applyFill="1" applyAlignment="1">
      <alignment horizontal="left" vertical="center"/>
    </xf>
    <xf numFmtId="0" fontId="4" fillId="0" borderId="0" xfId="0" applyFont="1" applyFill="1" applyAlignment="1">
      <alignment vertical="center"/>
    </xf>
  </cellXfs>
  <cellStyles count="3">
    <cellStyle name="標準" xfId="0" builtinId="0"/>
    <cellStyle name="標準 2" xfId="1" xr:uid="{00000000-0005-0000-0000-000001000000}"/>
    <cellStyle name="標準 3" xfId="2" xr:uid="{00000000-0005-0000-0000-00000200000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323</xdr:row>
      <xdr:rowOff>0</xdr:rowOff>
    </xdr:from>
    <xdr:to>
      <xdr:col>10</xdr:col>
      <xdr:colOff>608838</xdr:colOff>
      <xdr:row>342</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343</xdr:row>
      <xdr:rowOff>0</xdr:rowOff>
    </xdr:from>
    <xdr:to>
      <xdr:col>10</xdr:col>
      <xdr:colOff>608838</xdr:colOff>
      <xdr:row>362</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363</xdr:row>
      <xdr:rowOff>0</xdr:rowOff>
    </xdr:from>
    <xdr:to>
      <xdr:col>10</xdr:col>
      <xdr:colOff>608838</xdr:colOff>
      <xdr:row>382</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383</xdr:row>
      <xdr:rowOff>0</xdr:rowOff>
    </xdr:from>
    <xdr:to>
      <xdr:col>10</xdr:col>
      <xdr:colOff>608838</xdr:colOff>
      <xdr:row>402</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406</xdr:row>
      <xdr:rowOff>0</xdr:rowOff>
    </xdr:from>
    <xdr:to>
      <xdr:col>10</xdr:col>
      <xdr:colOff>610128</xdr:colOff>
      <xdr:row>425</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428</xdr:row>
      <xdr:rowOff>0</xdr:rowOff>
    </xdr:from>
    <xdr:to>
      <xdr:col>16</xdr:col>
      <xdr:colOff>153245</xdr:colOff>
      <xdr:row>458</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552</xdr:row>
      <xdr:rowOff>0</xdr:rowOff>
    </xdr:from>
    <xdr:to>
      <xdr:col>16</xdr:col>
      <xdr:colOff>153245</xdr:colOff>
      <xdr:row>582</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583</xdr:row>
      <xdr:rowOff>0</xdr:rowOff>
    </xdr:from>
    <xdr:to>
      <xdr:col>16</xdr:col>
      <xdr:colOff>153245</xdr:colOff>
      <xdr:row>613</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614</xdr:row>
      <xdr:rowOff>0</xdr:rowOff>
    </xdr:from>
    <xdr:to>
      <xdr:col>16</xdr:col>
      <xdr:colOff>153245</xdr:colOff>
      <xdr:row>644</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645</xdr:row>
      <xdr:rowOff>0</xdr:rowOff>
    </xdr:from>
    <xdr:to>
      <xdr:col>16</xdr:col>
      <xdr:colOff>153245</xdr:colOff>
      <xdr:row>675</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676</xdr:row>
      <xdr:rowOff>0</xdr:rowOff>
    </xdr:from>
    <xdr:to>
      <xdr:col>16</xdr:col>
      <xdr:colOff>153245</xdr:colOff>
      <xdr:row>706</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707</xdr:row>
      <xdr:rowOff>0</xdr:rowOff>
    </xdr:from>
    <xdr:to>
      <xdr:col>16</xdr:col>
      <xdr:colOff>153245</xdr:colOff>
      <xdr:row>737</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738</xdr:row>
      <xdr:rowOff>0</xdr:rowOff>
    </xdr:from>
    <xdr:to>
      <xdr:col>16</xdr:col>
      <xdr:colOff>153245</xdr:colOff>
      <xdr:row>768</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769</xdr:row>
      <xdr:rowOff>0</xdr:rowOff>
    </xdr:from>
    <xdr:to>
      <xdr:col>16</xdr:col>
      <xdr:colOff>153245</xdr:colOff>
      <xdr:row>799</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800</xdr:row>
      <xdr:rowOff>0</xdr:rowOff>
    </xdr:from>
    <xdr:to>
      <xdr:col>16</xdr:col>
      <xdr:colOff>153245</xdr:colOff>
      <xdr:row>830</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831</xdr:row>
      <xdr:rowOff>0</xdr:rowOff>
    </xdr:from>
    <xdr:to>
      <xdr:col>16</xdr:col>
      <xdr:colOff>153245</xdr:colOff>
      <xdr:row>861</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862</xdr:row>
      <xdr:rowOff>0</xdr:rowOff>
    </xdr:from>
    <xdr:to>
      <xdr:col>16</xdr:col>
      <xdr:colOff>153245</xdr:colOff>
      <xdr:row>892</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893</xdr:row>
      <xdr:rowOff>0</xdr:rowOff>
    </xdr:from>
    <xdr:to>
      <xdr:col>16</xdr:col>
      <xdr:colOff>153245</xdr:colOff>
      <xdr:row>923</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924</xdr:row>
      <xdr:rowOff>0</xdr:rowOff>
    </xdr:from>
    <xdr:to>
      <xdr:col>16</xdr:col>
      <xdr:colOff>153245</xdr:colOff>
      <xdr:row>954</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955</xdr:row>
      <xdr:rowOff>0</xdr:rowOff>
    </xdr:from>
    <xdr:to>
      <xdr:col>16</xdr:col>
      <xdr:colOff>153245</xdr:colOff>
      <xdr:row>985</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986</xdr:row>
      <xdr:rowOff>0</xdr:rowOff>
    </xdr:from>
    <xdr:to>
      <xdr:col>16</xdr:col>
      <xdr:colOff>153245</xdr:colOff>
      <xdr:row>1016</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1017</xdr:row>
      <xdr:rowOff>0</xdr:rowOff>
    </xdr:from>
    <xdr:to>
      <xdr:col>16</xdr:col>
      <xdr:colOff>153245</xdr:colOff>
      <xdr:row>1047</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1048</xdr:row>
      <xdr:rowOff>0</xdr:rowOff>
    </xdr:from>
    <xdr:to>
      <xdr:col>16</xdr:col>
      <xdr:colOff>153245</xdr:colOff>
      <xdr:row>1078</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1079</xdr:row>
      <xdr:rowOff>0</xdr:rowOff>
    </xdr:from>
    <xdr:to>
      <xdr:col>16</xdr:col>
      <xdr:colOff>153245</xdr:colOff>
      <xdr:row>1109</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1110</xdr:row>
      <xdr:rowOff>0</xdr:rowOff>
    </xdr:from>
    <xdr:to>
      <xdr:col>16</xdr:col>
      <xdr:colOff>153245</xdr:colOff>
      <xdr:row>1140</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1141</xdr:row>
      <xdr:rowOff>0</xdr:rowOff>
    </xdr:from>
    <xdr:to>
      <xdr:col>16</xdr:col>
      <xdr:colOff>153245</xdr:colOff>
      <xdr:row>1171</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1172</xdr:row>
      <xdr:rowOff>0</xdr:rowOff>
    </xdr:from>
    <xdr:to>
      <xdr:col>16</xdr:col>
      <xdr:colOff>153245</xdr:colOff>
      <xdr:row>1202</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1203</xdr:row>
      <xdr:rowOff>0</xdr:rowOff>
    </xdr:from>
    <xdr:to>
      <xdr:col>16</xdr:col>
      <xdr:colOff>153245</xdr:colOff>
      <xdr:row>1233</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1234</xdr:row>
      <xdr:rowOff>0</xdr:rowOff>
    </xdr:from>
    <xdr:to>
      <xdr:col>16</xdr:col>
      <xdr:colOff>153245</xdr:colOff>
      <xdr:row>1264</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1265</xdr:row>
      <xdr:rowOff>0</xdr:rowOff>
    </xdr:from>
    <xdr:to>
      <xdr:col>16</xdr:col>
      <xdr:colOff>153245</xdr:colOff>
      <xdr:row>1295</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1296</xdr:row>
      <xdr:rowOff>0</xdr:rowOff>
    </xdr:from>
    <xdr:to>
      <xdr:col>16</xdr:col>
      <xdr:colOff>153245</xdr:colOff>
      <xdr:row>1326</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1327</xdr:row>
      <xdr:rowOff>0</xdr:rowOff>
    </xdr:from>
    <xdr:to>
      <xdr:col>16</xdr:col>
      <xdr:colOff>153245</xdr:colOff>
      <xdr:row>1357</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1358</xdr:row>
      <xdr:rowOff>0</xdr:rowOff>
    </xdr:from>
    <xdr:to>
      <xdr:col>16</xdr:col>
      <xdr:colOff>153245</xdr:colOff>
      <xdr:row>1388</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1389</xdr:row>
      <xdr:rowOff>0</xdr:rowOff>
    </xdr:from>
    <xdr:to>
      <xdr:col>16</xdr:col>
      <xdr:colOff>153245</xdr:colOff>
      <xdr:row>1419</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1420</xdr:row>
      <xdr:rowOff>0</xdr:rowOff>
    </xdr:from>
    <xdr:to>
      <xdr:col>16</xdr:col>
      <xdr:colOff>153245</xdr:colOff>
      <xdr:row>1450</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1451</xdr:row>
      <xdr:rowOff>0</xdr:rowOff>
    </xdr:from>
    <xdr:to>
      <xdr:col>16</xdr:col>
      <xdr:colOff>153245</xdr:colOff>
      <xdr:row>1481</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1482</xdr:row>
      <xdr:rowOff>0</xdr:rowOff>
    </xdr:from>
    <xdr:to>
      <xdr:col>16</xdr:col>
      <xdr:colOff>153245</xdr:colOff>
      <xdr:row>1512</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1513</xdr:row>
      <xdr:rowOff>0</xdr:rowOff>
    </xdr:from>
    <xdr:to>
      <xdr:col>16</xdr:col>
      <xdr:colOff>153245</xdr:colOff>
      <xdr:row>1543</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1544</xdr:row>
      <xdr:rowOff>0</xdr:rowOff>
    </xdr:from>
    <xdr:to>
      <xdr:col>16</xdr:col>
      <xdr:colOff>153245</xdr:colOff>
      <xdr:row>1574</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1575</xdr:row>
      <xdr:rowOff>0</xdr:rowOff>
    </xdr:from>
    <xdr:to>
      <xdr:col>16</xdr:col>
      <xdr:colOff>153245</xdr:colOff>
      <xdr:row>1605</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1606</xdr:row>
      <xdr:rowOff>0</xdr:rowOff>
    </xdr:from>
    <xdr:to>
      <xdr:col>16</xdr:col>
      <xdr:colOff>153245</xdr:colOff>
      <xdr:row>1636</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1637</xdr:row>
      <xdr:rowOff>0</xdr:rowOff>
    </xdr:from>
    <xdr:to>
      <xdr:col>16</xdr:col>
      <xdr:colOff>153245</xdr:colOff>
      <xdr:row>1667</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5919</xdr:row>
      <xdr:rowOff>0</xdr:rowOff>
    </xdr:from>
    <xdr:to>
      <xdr:col>16</xdr:col>
      <xdr:colOff>151181</xdr:colOff>
      <xdr:row>5949</xdr:row>
      <xdr:rowOff>170536</xdr:rowOff>
    </xdr:to>
    <xdr:pic>
      <xdr:nvPicPr>
        <xdr:cNvPr id="10" name="図 9">
          <a:extLst>
            <a:ext uri="{FF2B5EF4-FFF2-40B4-BE49-F238E27FC236}">
              <a16:creationId xmlns:a16="http://schemas.microsoft.com/office/drawing/2014/main" id="{4DAB6883-C7B6-4E59-A6D8-64F43D941A12}"/>
            </a:ext>
          </a:extLst>
        </xdr:cNvPr>
        <xdr:cNvPicPr>
          <a:picLocks noChangeAspect="1"/>
        </xdr:cNvPicPr>
      </xdr:nvPicPr>
      <xdr:blipFill>
        <a:blip xmlns:r="http://schemas.openxmlformats.org/officeDocument/2006/relationships" r:embed="rId43"/>
        <a:stretch>
          <a:fillRect/>
        </a:stretch>
      </xdr:blipFill>
      <xdr:spPr>
        <a:xfrm>
          <a:off x="428625" y="110228062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63</xdr:row>
      <xdr:rowOff>0</xdr:rowOff>
    </xdr:from>
    <xdr:to>
      <xdr:col>10</xdr:col>
      <xdr:colOff>608838</xdr:colOff>
      <xdr:row>82</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83</xdr:row>
      <xdr:rowOff>0</xdr:rowOff>
    </xdr:from>
    <xdr:to>
      <xdr:col>10</xdr:col>
      <xdr:colOff>608838</xdr:colOff>
      <xdr:row>102</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103</xdr:row>
      <xdr:rowOff>0</xdr:rowOff>
    </xdr:from>
    <xdr:to>
      <xdr:col>10</xdr:col>
      <xdr:colOff>608838</xdr:colOff>
      <xdr:row>122</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123</xdr:row>
      <xdr:rowOff>0</xdr:rowOff>
    </xdr:from>
    <xdr:to>
      <xdr:col>10</xdr:col>
      <xdr:colOff>608838</xdr:colOff>
      <xdr:row>142</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146</xdr:row>
      <xdr:rowOff>0</xdr:rowOff>
    </xdr:from>
    <xdr:to>
      <xdr:col>10</xdr:col>
      <xdr:colOff>610128</xdr:colOff>
      <xdr:row>165</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168</xdr:row>
      <xdr:rowOff>0</xdr:rowOff>
    </xdr:from>
    <xdr:to>
      <xdr:col>16</xdr:col>
      <xdr:colOff>153245</xdr:colOff>
      <xdr:row>198</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6144"/>
  <sheetViews>
    <sheetView tabSelected="1" workbookViewId="0"/>
  </sheetViews>
  <sheetFormatPr defaultRowHeight="18.75"/>
  <cols>
    <col min="1" max="1" width="2.625" style="7" customWidth="1"/>
    <col min="2" max="2" width="3" customWidth="1"/>
  </cols>
  <sheetData>
    <row r="1" spans="1:23">
      <c r="A1" s="99"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s="106" t="s">
        <v>34</v>
      </c>
      <c r="H19" t="s">
        <v>35</v>
      </c>
      <c r="K19" t="s">
        <v>36</v>
      </c>
    </row>
    <row r="20" spans="1:14">
      <c r="B20" s="1"/>
      <c r="C20" t="s">
        <v>37</v>
      </c>
      <c r="G20" s="106" t="s">
        <v>38</v>
      </c>
      <c r="H20" t="s">
        <v>39</v>
      </c>
      <c r="K20" t="s">
        <v>40</v>
      </c>
    </row>
    <row r="21" spans="1:14">
      <c r="B21" s="1"/>
      <c r="C21" t="s">
        <v>41</v>
      </c>
      <c r="G21" s="106"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1950</v>
      </c>
    </row>
    <row r="30" spans="1:14">
      <c r="A30" s="7" t="s">
        <v>19</v>
      </c>
      <c r="B30" s="1"/>
      <c r="E30" s="2" t="s">
        <v>97</v>
      </c>
      <c r="F30" s="4">
        <v>1</v>
      </c>
      <c r="N30" t="s">
        <v>53</v>
      </c>
    </row>
    <row r="31" spans="1:14">
      <c r="A31" s="7" t="s">
        <v>19</v>
      </c>
      <c r="B31" s="1"/>
      <c r="E31" s="2" t="s">
        <v>98</v>
      </c>
      <c r="F31" s="5" t="s">
        <v>177</v>
      </c>
      <c r="N31" t="s">
        <v>54</v>
      </c>
    </row>
    <row r="32" spans="1:14">
      <c r="A32" s="7" t="s">
        <v>19</v>
      </c>
      <c r="B32" s="1"/>
      <c r="E32" s="2" t="s">
        <v>99</v>
      </c>
      <c r="F32" s="5" t="s">
        <v>178</v>
      </c>
      <c r="N32" t="s">
        <v>55</v>
      </c>
    </row>
    <row r="33" spans="1:20">
      <c r="A33" s="7" t="s">
        <v>19</v>
      </c>
      <c r="B33" s="1"/>
      <c r="E33" s="2" t="s">
        <v>3001</v>
      </c>
      <c r="F33" s="4">
        <v>2</v>
      </c>
      <c r="N33" t="s">
        <v>53</v>
      </c>
      <c r="T33" t="s">
        <v>3008</v>
      </c>
    </row>
    <row r="34" spans="1:20">
      <c r="A34" s="7" t="s">
        <v>19</v>
      </c>
      <c r="B34" s="1"/>
      <c r="E34" s="2" t="s">
        <v>3002</v>
      </c>
      <c r="F34" s="4" t="s">
        <v>3006</v>
      </c>
      <c r="N34" t="s">
        <v>3004</v>
      </c>
    </row>
    <row r="35" spans="1:20">
      <c r="A35" s="7" t="s">
        <v>19</v>
      </c>
      <c r="B35" s="1"/>
      <c r="E35" s="2" t="s">
        <v>100</v>
      </c>
      <c r="F35" s="5" t="s">
        <v>179</v>
      </c>
      <c r="N35" t="s">
        <v>56</v>
      </c>
    </row>
    <row r="36" spans="1:20">
      <c r="A36" s="7" t="s">
        <v>19</v>
      </c>
      <c r="B36" s="1"/>
      <c r="E36" s="2" t="s">
        <v>101</v>
      </c>
      <c r="F36" s="124" t="s">
        <v>180</v>
      </c>
      <c r="N36" t="s">
        <v>57</v>
      </c>
    </row>
    <row r="37" spans="1:20">
      <c r="A37" s="7" t="s">
        <v>19</v>
      </c>
      <c r="B37" s="1"/>
      <c r="E37" s="2" t="s">
        <v>102</v>
      </c>
      <c r="F37" s="124">
        <v>1</v>
      </c>
      <c r="N37" t="s">
        <v>58</v>
      </c>
    </row>
    <row r="38" spans="1:20">
      <c r="A38" s="7" t="s">
        <v>19</v>
      </c>
      <c r="B38" s="1"/>
      <c r="E38" s="2" t="s">
        <v>103</v>
      </c>
      <c r="F38" s="4" t="s">
        <v>2672</v>
      </c>
      <c r="N38" t="s">
        <v>59</v>
      </c>
    </row>
    <row r="39" spans="1:20">
      <c r="A39" s="7" t="s">
        <v>19</v>
      </c>
      <c r="B39" s="1"/>
      <c r="E39" s="2" t="s">
        <v>104</v>
      </c>
      <c r="F39" s="4" t="s">
        <v>181</v>
      </c>
      <c r="N39" t="s">
        <v>60</v>
      </c>
    </row>
    <row r="40" spans="1:20">
      <c r="A40" s="7" t="s">
        <v>19</v>
      </c>
      <c r="B40" s="1"/>
      <c r="E40" s="2" t="s">
        <v>105</v>
      </c>
      <c r="F40" s="5" t="s">
        <v>182</v>
      </c>
      <c r="N40" t="s">
        <v>61</v>
      </c>
    </row>
    <row r="41" spans="1:20">
      <c r="A41" s="7" t="s">
        <v>19</v>
      </c>
      <c r="B41" s="1"/>
      <c r="E41" s="2" t="s">
        <v>106</v>
      </c>
      <c r="F41" s="5" t="s">
        <v>182</v>
      </c>
      <c r="N41" t="s">
        <v>61</v>
      </c>
    </row>
    <row r="42" spans="1:20">
      <c r="A42" s="7" t="s">
        <v>19</v>
      </c>
      <c r="B42" s="1"/>
      <c r="E42" s="2" t="s">
        <v>107</v>
      </c>
      <c r="F42" s="5" t="s">
        <v>182</v>
      </c>
      <c r="N42" t="s">
        <v>61</v>
      </c>
    </row>
    <row r="43" spans="1:20">
      <c r="A43" s="7" t="s">
        <v>19</v>
      </c>
      <c r="B43" s="1"/>
      <c r="E43" s="2" t="s">
        <v>108</v>
      </c>
      <c r="F43" s="5" t="s">
        <v>3734</v>
      </c>
      <c r="N43" t="s">
        <v>61</v>
      </c>
    </row>
    <row r="44" spans="1:20">
      <c r="A44" s="7" t="s">
        <v>19</v>
      </c>
      <c r="B44" s="1"/>
      <c r="E44" s="2" t="s">
        <v>109</v>
      </c>
      <c r="F44" s="5" t="s">
        <v>3734</v>
      </c>
      <c r="N44" t="s">
        <v>61</v>
      </c>
    </row>
    <row r="45" spans="1:20">
      <c r="A45" s="7" t="s">
        <v>19</v>
      </c>
      <c r="B45" s="1"/>
      <c r="E45" s="2" t="s">
        <v>2408</v>
      </c>
      <c r="F45" s="4">
        <v>300</v>
      </c>
      <c r="N45" t="s">
        <v>2409</v>
      </c>
    </row>
    <row r="46" spans="1:20">
      <c r="A46" s="7" t="s">
        <v>19</v>
      </c>
      <c r="B46" s="1"/>
      <c r="E46" s="3"/>
      <c r="F46" s="3"/>
    </row>
    <row r="47" spans="1:20">
      <c r="A47" s="7" t="s">
        <v>19</v>
      </c>
      <c r="B47" s="1"/>
      <c r="E47" s="2" t="s">
        <v>110</v>
      </c>
      <c r="F47" s="125"/>
    </row>
    <row r="48" spans="1:20">
      <c r="A48" s="7" t="s">
        <v>19</v>
      </c>
      <c r="B48" s="1"/>
      <c r="E48" s="2" t="s">
        <v>111</v>
      </c>
      <c r="F48" s="125"/>
    </row>
    <row r="49" spans="1:14">
      <c r="A49" s="7" t="s">
        <v>19</v>
      </c>
      <c r="B49" s="1"/>
      <c r="E49" s="2" t="s">
        <v>112</v>
      </c>
      <c r="F49" s="125"/>
      <c r="N49" t="s">
        <v>62</v>
      </c>
    </row>
    <row r="50" spans="1:14">
      <c r="A50" s="7" t="s">
        <v>19</v>
      </c>
      <c r="B50" s="1"/>
      <c r="E50" s="2" t="s">
        <v>113</v>
      </c>
      <c r="F50" s="125"/>
      <c r="N50" t="s">
        <v>3064</v>
      </c>
    </row>
    <row r="51" spans="1:14">
      <c r="A51" s="7" t="s">
        <v>19</v>
      </c>
      <c r="B51" s="1"/>
      <c r="E51" s="2" t="s">
        <v>114</v>
      </c>
      <c r="F51" s="5"/>
      <c r="N51" t="s">
        <v>3065</v>
      </c>
    </row>
    <row r="52" spans="1:14">
      <c r="A52" s="7" t="s">
        <v>19</v>
      </c>
      <c r="B52" s="1"/>
      <c r="E52" s="2" t="s">
        <v>115</v>
      </c>
      <c r="F52" s="125"/>
    </row>
    <row r="53" spans="1:14">
      <c r="A53" s="7" t="s">
        <v>19</v>
      </c>
      <c r="B53" s="1"/>
      <c r="E53" s="2" t="s">
        <v>116</v>
      </c>
      <c r="F53" s="125"/>
    </row>
    <row r="54" spans="1:14">
      <c r="A54" s="7" t="s">
        <v>19</v>
      </c>
      <c r="B54" s="1"/>
      <c r="E54" s="2" t="s">
        <v>117</v>
      </c>
      <c r="F54" s="125"/>
      <c r="N54" t="s">
        <v>65</v>
      </c>
    </row>
    <row r="55" spans="1:14">
      <c r="A55" s="7" t="s">
        <v>19</v>
      </c>
      <c r="B55" s="1"/>
      <c r="E55" s="2" t="s">
        <v>118</v>
      </c>
      <c r="F55" s="125"/>
      <c r="N55" t="s">
        <v>66</v>
      </c>
    </row>
    <row r="56" spans="1:14">
      <c r="A56" s="7" t="s">
        <v>19</v>
      </c>
      <c r="B56" s="1"/>
      <c r="E56" s="2" t="s">
        <v>119</v>
      </c>
      <c r="F56" s="5"/>
      <c r="N56" t="s">
        <v>64</v>
      </c>
    </row>
    <row r="57" spans="1:14">
      <c r="A57" s="7" t="s">
        <v>19</v>
      </c>
      <c r="B57" s="1"/>
      <c r="E57" s="3"/>
      <c r="F57" s="3"/>
    </row>
    <row r="58" spans="1:14">
      <c r="A58" s="7" t="s">
        <v>19</v>
      </c>
      <c r="B58" s="1"/>
      <c r="E58" s="2" t="s">
        <v>120</v>
      </c>
      <c r="F58" s="5" t="s">
        <v>2834</v>
      </c>
    </row>
    <row r="59" spans="1:14">
      <c r="A59" s="7" t="s">
        <v>19</v>
      </c>
      <c r="B59" s="1"/>
      <c r="E59" s="2" t="s">
        <v>2864</v>
      </c>
      <c r="F59" s="125"/>
      <c r="N59" t="s">
        <v>67</v>
      </c>
    </row>
    <row r="60" spans="1:14">
      <c r="A60" s="7" t="s">
        <v>19</v>
      </c>
      <c r="B60" s="1"/>
      <c r="E60" s="2" t="s">
        <v>121</v>
      </c>
      <c r="F60" s="4">
        <v>24</v>
      </c>
    </row>
    <row r="61" spans="1:14">
      <c r="A61" s="7" t="s">
        <v>19</v>
      </c>
      <c r="B61" s="1"/>
      <c r="E61" s="2" t="s">
        <v>122</v>
      </c>
      <c r="F61" s="4">
        <v>24</v>
      </c>
    </row>
    <row r="62" spans="1:14">
      <c r="A62" s="7" t="s">
        <v>19</v>
      </c>
      <c r="B62" s="1"/>
      <c r="E62" s="2" t="s">
        <v>123</v>
      </c>
      <c r="F62" s="4">
        <v>1500</v>
      </c>
      <c r="N62" t="s">
        <v>68</v>
      </c>
    </row>
    <row r="63" spans="1:14">
      <c r="A63" s="7" t="s">
        <v>19</v>
      </c>
      <c r="B63" s="1"/>
      <c r="E63" s="2" t="s">
        <v>124</v>
      </c>
      <c r="F63" s="4">
        <v>1500</v>
      </c>
      <c r="N63" t="s">
        <v>68</v>
      </c>
    </row>
    <row r="64" spans="1:14">
      <c r="A64" s="7" t="s">
        <v>19</v>
      </c>
      <c r="B64" s="1"/>
      <c r="E64" s="2" t="s">
        <v>125</v>
      </c>
      <c r="F64" s="125"/>
      <c r="N64" t="s">
        <v>69</v>
      </c>
    </row>
    <row r="65" spans="1:14">
      <c r="A65" s="7" t="s">
        <v>19</v>
      </c>
      <c r="B65" s="1"/>
      <c r="E65" s="2" t="s">
        <v>126</v>
      </c>
      <c r="F65" s="125"/>
      <c r="N65" t="s">
        <v>69</v>
      </c>
    </row>
    <row r="66" spans="1:14">
      <c r="A66" s="7" t="s">
        <v>19</v>
      </c>
      <c r="B66" s="1"/>
      <c r="E66" s="2" t="s">
        <v>127</v>
      </c>
      <c r="F66" s="124"/>
      <c r="N66" t="s">
        <v>70</v>
      </c>
    </row>
    <row r="67" spans="1:14">
      <c r="A67" s="7" t="s">
        <v>19</v>
      </c>
      <c r="B67" s="1"/>
      <c r="E67" s="2" t="s">
        <v>128</v>
      </c>
      <c r="F67" s="124"/>
    </row>
    <row r="68" spans="1:14">
      <c r="A68" s="7" t="s">
        <v>19</v>
      </c>
      <c r="B68" s="1"/>
      <c r="E68" s="2" t="s">
        <v>2410</v>
      </c>
      <c r="F68" s="4" t="s">
        <v>2412</v>
      </c>
    </row>
    <row r="69" spans="1:14">
      <c r="A69" s="7" t="s">
        <v>19</v>
      </c>
      <c r="B69" s="1"/>
      <c r="E69" s="3"/>
      <c r="F69" s="3"/>
    </row>
    <row r="70" spans="1:14">
      <c r="A70" s="7" t="s">
        <v>19</v>
      </c>
      <c r="B70" s="1"/>
      <c r="E70" s="2" t="s">
        <v>129</v>
      </c>
      <c r="F70" s="126"/>
      <c r="N70" t="s">
        <v>71</v>
      </c>
    </row>
    <row r="71" spans="1:14">
      <c r="A71" s="7" t="s">
        <v>19</v>
      </c>
      <c r="B71" s="1"/>
      <c r="E71" s="2" t="s">
        <v>130</v>
      </c>
      <c r="F71" s="126"/>
      <c r="N71" t="s">
        <v>72</v>
      </c>
    </row>
    <row r="72" spans="1:14">
      <c r="A72" s="7" t="s">
        <v>19</v>
      </c>
      <c r="B72" s="1"/>
      <c r="E72" s="2" t="s">
        <v>131</v>
      </c>
      <c r="F72" s="126"/>
      <c r="N72" t="s">
        <v>73</v>
      </c>
    </row>
    <row r="73" spans="1:14">
      <c r="A73" s="7" t="s">
        <v>19</v>
      </c>
      <c r="B73" s="1"/>
      <c r="E73" s="2" t="s">
        <v>132</v>
      </c>
      <c r="F73" s="126"/>
    </row>
    <row r="74" spans="1:14">
      <c r="A74" s="7" t="s">
        <v>19</v>
      </c>
      <c r="B74" s="1"/>
      <c r="E74" s="2" t="s">
        <v>133</v>
      </c>
      <c r="F74" s="126"/>
    </row>
    <row r="75" spans="1:14">
      <c r="A75" s="7" t="s">
        <v>19</v>
      </c>
      <c r="B75" s="1"/>
      <c r="E75" s="2" t="s">
        <v>134</v>
      </c>
      <c r="F75" s="124"/>
      <c r="N75" t="s">
        <v>72</v>
      </c>
    </row>
    <row r="76" spans="1:14">
      <c r="A76" s="7" t="s">
        <v>19</v>
      </c>
      <c r="B76" s="1"/>
      <c r="E76" s="2" t="s">
        <v>135</v>
      </c>
      <c r="F76" s="4"/>
      <c r="N76" t="s">
        <v>72</v>
      </c>
    </row>
    <row r="77" spans="1:14">
      <c r="A77" s="7" t="s">
        <v>19</v>
      </c>
      <c r="B77" s="1"/>
      <c r="E77" s="2" t="s">
        <v>136</v>
      </c>
      <c r="F77" s="4" t="s">
        <v>187</v>
      </c>
      <c r="N77" t="s">
        <v>74</v>
      </c>
    </row>
    <row r="78" spans="1:14">
      <c r="A78" s="7" t="s">
        <v>19</v>
      </c>
      <c r="B78" s="1"/>
      <c r="E78" s="3"/>
      <c r="F78" s="3"/>
    </row>
    <row r="79" spans="1:14">
      <c r="A79" s="7" t="s">
        <v>19</v>
      </c>
      <c r="B79" s="1"/>
      <c r="E79" s="2" t="s">
        <v>137</v>
      </c>
      <c r="F79" s="4" t="s">
        <v>2314</v>
      </c>
      <c r="N79" t="s">
        <v>75</v>
      </c>
    </row>
    <row r="80" spans="1:14">
      <c r="A80" s="7" t="s">
        <v>19</v>
      </c>
      <c r="B80" s="1"/>
      <c r="E80" s="2" t="s">
        <v>138</v>
      </c>
      <c r="F80" s="4" t="s">
        <v>2315</v>
      </c>
      <c r="N80" t="s">
        <v>75</v>
      </c>
    </row>
    <row r="81" spans="1:14">
      <c r="A81" s="7" t="s">
        <v>19</v>
      </c>
      <c r="B81" s="1"/>
      <c r="E81" s="2" t="s">
        <v>139</v>
      </c>
      <c r="F81" s="4"/>
      <c r="N81" t="s">
        <v>75</v>
      </c>
    </row>
    <row r="82" spans="1:14">
      <c r="A82" s="7" t="s">
        <v>19</v>
      </c>
      <c r="B82" s="1"/>
      <c r="E82" s="2" t="s">
        <v>140</v>
      </c>
      <c r="F82" s="4"/>
      <c r="N82" t="s">
        <v>75</v>
      </c>
    </row>
    <row r="83" spans="1:14">
      <c r="A83" s="7" t="s">
        <v>19</v>
      </c>
      <c r="B83" s="1"/>
      <c r="E83" s="2" t="s">
        <v>141</v>
      </c>
      <c r="F83" s="4"/>
      <c r="N83" t="s">
        <v>75</v>
      </c>
    </row>
    <row r="84" spans="1:14">
      <c r="A84" s="7" t="s">
        <v>19</v>
      </c>
      <c r="B84" s="1"/>
      <c r="E84" s="2" t="s">
        <v>142</v>
      </c>
      <c r="F84" s="4"/>
      <c r="N84" t="s">
        <v>75</v>
      </c>
    </row>
    <row r="85" spans="1:14">
      <c r="A85" s="7" t="s">
        <v>19</v>
      </c>
      <c r="B85" s="1"/>
      <c r="E85" s="3"/>
      <c r="F85" s="3"/>
    </row>
    <row r="86" spans="1:14">
      <c r="A86" s="7" t="s">
        <v>19</v>
      </c>
      <c r="B86" s="1"/>
      <c r="E86" s="2" t="s">
        <v>143</v>
      </c>
      <c r="F86" s="124"/>
      <c r="N86" t="s">
        <v>76</v>
      </c>
    </row>
    <row r="87" spans="1:14">
      <c r="A87" s="7" t="s">
        <v>19</v>
      </c>
      <c r="B87" s="1"/>
      <c r="E87" s="2" t="s">
        <v>144</v>
      </c>
      <c r="F87" s="124"/>
      <c r="N87" t="s">
        <v>77</v>
      </c>
    </row>
    <row r="88" spans="1:14">
      <c r="A88" s="7" t="s">
        <v>19</v>
      </c>
      <c r="B88" s="1"/>
      <c r="E88" s="3"/>
      <c r="F88" s="3"/>
    </row>
    <row r="89" spans="1:14">
      <c r="A89" s="7" t="s">
        <v>19</v>
      </c>
      <c r="B89" s="1"/>
      <c r="E89" s="2" t="s">
        <v>145</v>
      </c>
      <c r="F89" s="4" t="s">
        <v>188</v>
      </c>
    </row>
    <row r="90" spans="1:14">
      <c r="A90" s="7" t="s">
        <v>19</v>
      </c>
      <c r="B90" s="1"/>
      <c r="E90" s="2" t="s">
        <v>146</v>
      </c>
      <c r="F90" s="4"/>
      <c r="N90" t="s">
        <v>78</v>
      </c>
    </row>
    <row r="91" spans="1:14">
      <c r="A91" s="7" t="s">
        <v>19</v>
      </c>
      <c r="B91" s="1"/>
      <c r="E91" s="2" t="s">
        <v>147</v>
      </c>
      <c r="F91" s="4"/>
      <c r="N91" t="s">
        <v>78</v>
      </c>
    </row>
    <row r="92" spans="1:14">
      <c r="A92" s="7" t="s">
        <v>19</v>
      </c>
      <c r="B92" s="1"/>
      <c r="E92" s="2" t="s">
        <v>148</v>
      </c>
      <c r="F92" s="124"/>
    </row>
    <row r="93" spans="1:14">
      <c r="A93" s="7" t="s">
        <v>19</v>
      </c>
      <c r="B93" s="1"/>
      <c r="E93" s="2" t="s">
        <v>149</v>
      </c>
      <c r="F93" s="4"/>
      <c r="N93" t="s">
        <v>79</v>
      </c>
    </row>
    <row r="94" spans="1:14">
      <c r="A94" s="7" t="s">
        <v>19</v>
      </c>
      <c r="B94" s="1"/>
      <c r="E94" s="2" t="s">
        <v>150</v>
      </c>
      <c r="F94" s="4"/>
      <c r="N94" t="s">
        <v>79</v>
      </c>
    </row>
    <row r="95" spans="1:14">
      <c r="A95" s="7" t="s">
        <v>19</v>
      </c>
      <c r="B95" s="1"/>
      <c r="E95" s="2"/>
      <c r="F95" s="6"/>
    </row>
    <row r="96" spans="1:14">
      <c r="A96" s="7" t="s">
        <v>19</v>
      </c>
      <c r="B96" s="1"/>
      <c r="E96" s="2" t="s">
        <v>160</v>
      </c>
      <c r="F96" t="str">
        <f>IF(OR($F$32="A", $F$32="D"), "bond1", "bond0")</f>
        <v>bond1</v>
      </c>
      <c r="N96" t="s">
        <v>81</v>
      </c>
    </row>
    <row r="97" spans="1:14">
      <c r="A97" s="7" t="s">
        <v>19</v>
      </c>
      <c r="B97" s="1"/>
      <c r="E97" s="2"/>
    </row>
    <row r="98" spans="1:14">
      <c r="A98" s="7" t="s">
        <v>19</v>
      </c>
      <c r="B98" s="1"/>
      <c r="E98" s="2" t="s">
        <v>161</v>
      </c>
      <c r="F98" s="6">
        <f>$F$60</f>
        <v>24</v>
      </c>
      <c r="N98" t="s">
        <v>81</v>
      </c>
    </row>
    <row r="99" spans="1:14">
      <c r="A99" s="7" t="s">
        <v>19</v>
      </c>
      <c r="B99" s="1"/>
      <c r="E99" s="2" t="s">
        <v>162</v>
      </c>
      <c r="F99" s="6">
        <f>$F$61</f>
        <v>24</v>
      </c>
      <c r="N99" t="s">
        <v>81</v>
      </c>
    </row>
    <row r="100" spans="1:14">
      <c r="A100" s="7" t="s">
        <v>19</v>
      </c>
      <c r="B100" s="1"/>
      <c r="E100" s="2"/>
    </row>
    <row r="101" spans="1:14">
      <c r="A101" s="7" t="s">
        <v>19</v>
      </c>
      <c r="B101" s="1"/>
      <c r="E101" s="2" t="s">
        <v>151</v>
      </c>
      <c r="F101" s="4" t="s">
        <v>189</v>
      </c>
    </row>
    <row r="102" spans="1:14">
      <c r="A102" s="7" t="s">
        <v>19</v>
      </c>
      <c r="B102" s="1"/>
      <c r="E102" s="2" t="s">
        <v>152</v>
      </c>
      <c r="F102" s="4"/>
      <c r="N102" t="s">
        <v>80</v>
      </c>
    </row>
    <row r="103" spans="1:14">
      <c r="A103" s="7" t="s">
        <v>19</v>
      </c>
      <c r="B103" s="1"/>
      <c r="E103" s="2" t="s">
        <v>153</v>
      </c>
      <c r="F103" s="4"/>
      <c r="N103" t="s">
        <v>80</v>
      </c>
    </row>
    <row r="104" spans="1:14">
      <c r="A104" s="7" t="s">
        <v>19</v>
      </c>
      <c r="B104" s="1"/>
      <c r="E104" s="2" t="s">
        <v>154</v>
      </c>
      <c r="F104" s="4"/>
      <c r="N104" t="s">
        <v>80</v>
      </c>
    </row>
    <row r="105" spans="1:14">
      <c r="A105" s="7" t="s">
        <v>19</v>
      </c>
      <c r="B105" s="1"/>
      <c r="E105" s="2" t="s">
        <v>155</v>
      </c>
      <c r="F105" s="4"/>
      <c r="N105" t="s">
        <v>80</v>
      </c>
    </row>
    <row r="106" spans="1:14">
      <c r="A106" s="7" t="s">
        <v>19</v>
      </c>
      <c r="B106" s="1"/>
      <c r="E106" s="2" t="s">
        <v>156</v>
      </c>
      <c r="F106" s="4"/>
      <c r="N106" t="s">
        <v>80</v>
      </c>
    </row>
    <row r="107" spans="1:14">
      <c r="A107" s="7" t="s">
        <v>19</v>
      </c>
      <c r="B107" s="1"/>
      <c r="E107" s="2" t="s">
        <v>157</v>
      </c>
      <c r="F107" s="4"/>
      <c r="N107" t="s">
        <v>80</v>
      </c>
    </row>
    <row r="108" spans="1:14">
      <c r="A108" s="7" t="s">
        <v>19</v>
      </c>
      <c r="B108" s="1"/>
      <c r="E108" s="2" t="s">
        <v>158</v>
      </c>
      <c r="F108" s="4"/>
      <c r="N108" t="s">
        <v>80</v>
      </c>
    </row>
    <row r="109" spans="1:14">
      <c r="A109" s="7" t="s">
        <v>19</v>
      </c>
      <c r="B109" s="1"/>
      <c r="E109" s="2" t="s">
        <v>159</v>
      </c>
      <c r="F109" s="4"/>
      <c r="N109" t="s">
        <v>80</v>
      </c>
    </row>
    <row r="110" spans="1:14">
      <c r="A110" s="7" t="s">
        <v>19</v>
      </c>
      <c r="B110" s="1"/>
      <c r="E110" s="2" t="s">
        <v>2627</v>
      </c>
      <c r="F110" s="4"/>
      <c r="N110" t="s">
        <v>80</v>
      </c>
    </row>
    <row r="111" spans="1:14">
      <c r="A111" s="7" t="s">
        <v>19</v>
      </c>
      <c r="B111" s="1"/>
      <c r="E111" s="2"/>
    </row>
    <row r="112" spans="1:14">
      <c r="A112" s="7" t="s">
        <v>19</v>
      </c>
      <c r="B112" s="1"/>
      <c r="E112" s="2" t="s">
        <v>163</v>
      </c>
      <c r="F112">
        <f>IF($F$30=1,$F$47,$F$52)</f>
        <v>0</v>
      </c>
      <c r="N112" t="s">
        <v>81</v>
      </c>
    </row>
    <row r="113" spans="1:14">
      <c r="A113" s="7" t="s">
        <v>19</v>
      </c>
      <c r="B113" s="1"/>
      <c r="E113" s="2" t="s">
        <v>164</v>
      </c>
      <c r="F113">
        <f>IF($F$30=1,$F$48,$F$53)</f>
        <v>0</v>
      </c>
      <c r="N113" t="s">
        <v>81</v>
      </c>
    </row>
    <row r="114" spans="1:14">
      <c r="A114" s="7" t="s">
        <v>19</v>
      </c>
      <c r="B114" s="1"/>
      <c r="E114" s="2" t="s">
        <v>165</v>
      </c>
      <c r="F114">
        <f>IF($F$30=1,$F$49,$F$54)</f>
        <v>0</v>
      </c>
      <c r="N114" t="s">
        <v>81</v>
      </c>
    </row>
    <row r="115" spans="1:14">
      <c r="A115" s="7" t="s">
        <v>19</v>
      </c>
      <c r="B115" s="1"/>
      <c r="E115" s="2" t="s">
        <v>166</v>
      </c>
      <c r="F115">
        <f>IF($F$30=1,$F$50,$F$55)</f>
        <v>0</v>
      </c>
      <c r="N115" t="s">
        <v>81</v>
      </c>
    </row>
    <row r="116" spans="1:14">
      <c r="A116" s="7" t="s">
        <v>19</v>
      </c>
      <c r="B116" s="1"/>
      <c r="E116" s="2" t="s">
        <v>167</v>
      </c>
      <c r="F116" t="str">
        <f>IF($F$30=1,IF($F$51="","",$F$51),IF($F$56="","",$F$56))</f>
        <v/>
      </c>
      <c r="N116" t="s">
        <v>81</v>
      </c>
    </row>
    <row r="117" spans="1:14">
      <c r="A117" s="7" t="s">
        <v>19</v>
      </c>
      <c r="B117" s="1"/>
      <c r="E117" s="2" t="s">
        <v>168</v>
      </c>
      <c r="F117">
        <f>IF(OR($F$32="A",$F$32="D"),$F$64,$F$65)</f>
        <v>0</v>
      </c>
      <c r="N117" t="s">
        <v>81</v>
      </c>
    </row>
    <row r="118" spans="1:14">
      <c r="A118" s="7" t="s">
        <v>19</v>
      </c>
      <c r="B118" s="1"/>
      <c r="E118" s="2" t="s">
        <v>169</v>
      </c>
      <c r="F118">
        <f>IF(OR($F$32="A",$F$32="D"),$F$65,$F$64)</f>
        <v>0</v>
      </c>
      <c r="N118" t="s">
        <v>81</v>
      </c>
    </row>
    <row r="119" spans="1:14">
      <c r="A119" s="7" t="s">
        <v>19</v>
      </c>
      <c r="B119" s="1"/>
      <c r="E119" s="2" t="s">
        <v>170</v>
      </c>
      <c r="F119">
        <f>IF($F$30=2,$F$47,$F$52)</f>
        <v>0</v>
      </c>
      <c r="N119" t="s">
        <v>81</v>
      </c>
    </row>
    <row r="120" spans="1:14">
      <c r="A120" s="7" t="s">
        <v>19</v>
      </c>
      <c r="B120" s="1"/>
      <c r="E120" s="2" t="s">
        <v>171</v>
      </c>
      <c r="F120">
        <f>IF($F$30=2,$F$48,$F$53)</f>
        <v>0</v>
      </c>
      <c r="N120" t="s">
        <v>81</v>
      </c>
    </row>
    <row r="121" spans="1:14">
      <c r="A121" s="7" t="s">
        <v>19</v>
      </c>
      <c r="B121" s="1"/>
      <c r="E121" s="2" t="s">
        <v>172</v>
      </c>
      <c r="F121">
        <f>IF($F$30=2,$F$49,$F$54)</f>
        <v>0</v>
      </c>
      <c r="N121" t="s">
        <v>81</v>
      </c>
    </row>
    <row r="122" spans="1:14">
      <c r="A122" s="7" t="s">
        <v>19</v>
      </c>
      <c r="B122" s="1"/>
      <c r="E122" s="2" t="s">
        <v>173</v>
      </c>
      <c r="F122">
        <f>IF($F$30=2,$F$50,$F$55)</f>
        <v>0</v>
      </c>
      <c r="N122" t="s">
        <v>81</v>
      </c>
    </row>
    <row r="123" spans="1:14">
      <c r="A123" s="7" t="s">
        <v>19</v>
      </c>
      <c r="B123" s="1"/>
      <c r="E123" s="2" t="s">
        <v>174</v>
      </c>
      <c r="F123" t="str">
        <f>IF($F$30=2,IF($F$51="","",$F$51),IF($F$56="","",$F$56))</f>
        <v/>
      </c>
      <c r="N123" t="s">
        <v>81</v>
      </c>
    </row>
    <row r="124" spans="1:14">
      <c r="A124" s="7" t="s">
        <v>19</v>
      </c>
      <c r="B124" s="1"/>
      <c r="E124" s="2" t="s">
        <v>175</v>
      </c>
      <c r="F124">
        <f>IF($F$96="bond1",$F$120,$F$121)</f>
        <v>0</v>
      </c>
      <c r="N124" t="s">
        <v>81</v>
      </c>
    </row>
    <row r="125" spans="1:14">
      <c r="A125" s="7" t="s">
        <v>19</v>
      </c>
      <c r="B125" s="1"/>
      <c r="E125" s="2" t="s">
        <v>176</v>
      </c>
      <c r="F125" s="182"/>
      <c r="N125" t="s">
        <v>3063</v>
      </c>
    </row>
    <row r="126" spans="1:14">
      <c r="A126" s="7" t="s">
        <v>19</v>
      </c>
      <c r="B126" s="1"/>
    </row>
    <row r="127" spans="1:14">
      <c r="A127" s="7" t="s">
        <v>19</v>
      </c>
      <c r="B127" s="1"/>
      <c r="E127" s="2" t="s">
        <v>2628</v>
      </c>
      <c r="F127" s="94" t="s">
        <v>3732</v>
      </c>
      <c r="N127" t="s">
        <v>2629</v>
      </c>
    </row>
    <row r="128" spans="1:14">
      <c r="A128" s="7" t="s">
        <v>19</v>
      </c>
      <c r="B128" s="1"/>
      <c r="E128" s="2" t="s">
        <v>2641</v>
      </c>
      <c r="F128" s="94" t="s">
        <v>2652</v>
      </c>
      <c r="N128" t="s">
        <v>2630</v>
      </c>
    </row>
    <row r="129" spans="1:14">
      <c r="A129" s="7" t="s">
        <v>19</v>
      </c>
      <c r="B129" s="1"/>
      <c r="E129" s="2" t="s">
        <v>2642</v>
      </c>
      <c r="F129" s="94" t="s">
        <v>2876</v>
      </c>
      <c r="N129" t="s">
        <v>2631</v>
      </c>
    </row>
    <row r="130" spans="1:14">
      <c r="A130" s="7" t="s">
        <v>19</v>
      </c>
      <c r="B130" s="1"/>
      <c r="E130" s="2" t="s">
        <v>2643</v>
      </c>
      <c r="F130" s="94" t="s">
        <v>3733</v>
      </c>
      <c r="N130" t="s">
        <v>2632</v>
      </c>
    </row>
    <row r="131" spans="1:14">
      <c r="A131" s="7" t="s">
        <v>19</v>
      </c>
      <c r="B131" s="1"/>
      <c r="E131" s="2" t="s">
        <v>2644</v>
      </c>
      <c r="F131" s="94" t="s">
        <v>3437</v>
      </c>
      <c r="N131" t="s">
        <v>2633</v>
      </c>
    </row>
    <row r="132" spans="1:14">
      <c r="A132" s="7" t="s">
        <v>19</v>
      </c>
      <c r="B132" s="1"/>
      <c r="E132" s="2" t="s">
        <v>2645</v>
      </c>
      <c r="F132" s="94" t="s">
        <v>3482</v>
      </c>
      <c r="N132" t="s">
        <v>2634</v>
      </c>
    </row>
    <row r="133" spans="1:14">
      <c r="A133" s="7" t="s">
        <v>19</v>
      </c>
      <c r="B133" s="1"/>
      <c r="E133" s="2" t="s">
        <v>2646</v>
      </c>
      <c r="F133" s="94" t="s">
        <v>3483</v>
      </c>
      <c r="N133" t="s">
        <v>2635</v>
      </c>
    </row>
    <row r="134" spans="1:14">
      <c r="A134" s="7" t="s">
        <v>19</v>
      </c>
      <c r="B134" s="1"/>
      <c r="E134" s="2" t="s">
        <v>2647</v>
      </c>
      <c r="F134" s="94"/>
      <c r="N134" t="s">
        <v>2636</v>
      </c>
    </row>
    <row r="135" spans="1:14">
      <c r="A135" s="7" t="s">
        <v>19</v>
      </c>
      <c r="B135" s="1"/>
      <c r="E135" s="2" t="s">
        <v>2648</v>
      </c>
      <c r="F135" s="94"/>
      <c r="N135" t="s">
        <v>2637</v>
      </c>
    </row>
    <row r="136" spans="1:14">
      <c r="A136" s="7" t="s">
        <v>19</v>
      </c>
      <c r="B136" s="1"/>
      <c r="E136" s="2" t="s">
        <v>2649</v>
      </c>
      <c r="F136" s="94"/>
      <c r="N136" t="s">
        <v>2638</v>
      </c>
    </row>
    <row r="137" spans="1:14">
      <c r="A137" s="7" t="s">
        <v>19</v>
      </c>
      <c r="B137" s="1"/>
      <c r="E137" s="2" t="s">
        <v>2650</v>
      </c>
      <c r="F137" s="94"/>
      <c r="N137" t="s">
        <v>2639</v>
      </c>
    </row>
    <row r="138" spans="1:14">
      <c r="A138" s="7" t="s">
        <v>19</v>
      </c>
      <c r="B138" s="1"/>
      <c r="E138" s="2" t="s">
        <v>2651</v>
      </c>
      <c r="F138" s="94"/>
      <c r="N138" t="s">
        <v>2640</v>
      </c>
    </row>
    <row r="139" spans="1:14">
      <c r="B139" s="1"/>
    </row>
    <row r="140" spans="1:14">
      <c r="B140" s="1"/>
    </row>
    <row r="141" spans="1:14">
      <c r="B141" s="1"/>
    </row>
    <row r="142" spans="1:14">
      <c r="A142" s="7" t="s">
        <v>19</v>
      </c>
      <c r="B142" s="1"/>
      <c r="C142" t="s">
        <v>2074</v>
      </c>
    </row>
    <row r="143" spans="1:14">
      <c r="A143" s="7" t="s">
        <v>19</v>
      </c>
      <c r="B143" s="1"/>
      <c r="E143" s="2" t="s">
        <v>97</v>
      </c>
      <c r="F143" s="4">
        <v>1</v>
      </c>
      <c r="N143" t="s">
        <v>53</v>
      </c>
    </row>
    <row r="144" spans="1:14">
      <c r="A144" s="7" t="s">
        <v>19</v>
      </c>
      <c r="B144" s="1"/>
      <c r="E144" s="2" t="s">
        <v>98</v>
      </c>
      <c r="F144" s="5" t="s">
        <v>2075</v>
      </c>
      <c r="N144" t="s">
        <v>54</v>
      </c>
    </row>
    <row r="145" spans="1:20">
      <c r="A145" s="7" t="s">
        <v>19</v>
      </c>
      <c r="B145" s="1"/>
      <c r="E145" s="2" t="s">
        <v>99</v>
      </c>
      <c r="F145" s="5" t="s">
        <v>2076</v>
      </c>
      <c r="N145" t="s">
        <v>55</v>
      </c>
    </row>
    <row r="146" spans="1:20">
      <c r="A146" s="7" t="s">
        <v>19</v>
      </c>
      <c r="B146" s="1"/>
      <c r="E146" s="2" t="s">
        <v>3001</v>
      </c>
      <c r="F146" s="4">
        <v>2</v>
      </c>
      <c r="N146" t="s">
        <v>53</v>
      </c>
      <c r="T146" t="s">
        <v>3008</v>
      </c>
    </row>
    <row r="147" spans="1:20">
      <c r="A147" s="7" t="s">
        <v>19</v>
      </c>
      <c r="B147" s="1"/>
      <c r="E147" s="2" t="s">
        <v>3002</v>
      </c>
      <c r="F147" s="4">
        <v>2</v>
      </c>
      <c r="N147" t="s">
        <v>3003</v>
      </c>
    </row>
    <row r="148" spans="1:20">
      <c r="A148" s="7" t="s">
        <v>19</v>
      </c>
      <c r="B148" s="1"/>
      <c r="E148" s="2" t="s">
        <v>100</v>
      </c>
      <c r="F148" s="5" t="s">
        <v>179</v>
      </c>
      <c r="N148" t="s">
        <v>56</v>
      </c>
    </row>
    <row r="149" spans="1:20">
      <c r="A149" s="7" t="s">
        <v>19</v>
      </c>
      <c r="B149" s="1"/>
      <c r="E149" s="2" t="s">
        <v>101</v>
      </c>
      <c r="F149" s="124" t="s">
        <v>3018</v>
      </c>
      <c r="N149" t="s">
        <v>57</v>
      </c>
    </row>
    <row r="150" spans="1:20">
      <c r="A150" s="7" t="s">
        <v>19</v>
      </c>
      <c r="B150" s="1"/>
      <c r="E150" s="2" t="s">
        <v>102</v>
      </c>
      <c r="F150" s="183" t="s">
        <v>3019</v>
      </c>
      <c r="N150" t="s">
        <v>58</v>
      </c>
    </row>
    <row r="151" spans="1:20">
      <c r="A151" s="7" t="s">
        <v>19</v>
      </c>
      <c r="B151" s="1"/>
      <c r="E151" s="2" t="s">
        <v>103</v>
      </c>
      <c r="F151" s="4" t="s">
        <v>2672</v>
      </c>
      <c r="N151" t="s">
        <v>59</v>
      </c>
    </row>
    <row r="152" spans="1:20">
      <c r="A152" s="7" t="s">
        <v>19</v>
      </c>
      <c r="B152" s="1"/>
      <c r="E152" s="2" t="s">
        <v>104</v>
      </c>
      <c r="F152" s="4" t="s">
        <v>181</v>
      </c>
      <c r="N152" t="s">
        <v>60</v>
      </c>
    </row>
    <row r="153" spans="1:20">
      <c r="A153" s="7" t="s">
        <v>19</v>
      </c>
      <c r="B153" s="1"/>
      <c r="E153" s="2" t="s">
        <v>105</v>
      </c>
      <c r="F153" s="5" t="s">
        <v>182</v>
      </c>
      <c r="N153" t="s">
        <v>61</v>
      </c>
    </row>
    <row r="154" spans="1:20">
      <c r="A154" s="7" t="s">
        <v>19</v>
      </c>
      <c r="B154" s="1"/>
      <c r="E154" s="2" t="s">
        <v>106</v>
      </c>
      <c r="F154" s="5" t="s">
        <v>182</v>
      </c>
      <c r="N154" t="s">
        <v>61</v>
      </c>
    </row>
    <row r="155" spans="1:20">
      <c r="A155" s="7" t="s">
        <v>19</v>
      </c>
      <c r="B155" s="1"/>
      <c r="E155" s="2" t="s">
        <v>107</v>
      </c>
      <c r="F155" s="5" t="s">
        <v>182</v>
      </c>
      <c r="N155" t="s">
        <v>61</v>
      </c>
    </row>
    <row r="156" spans="1:20">
      <c r="A156" s="7" t="s">
        <v>19</v>
      </c>
      <c r="B156" s="1"/>
      <c r="E156" s="2" t="s">
        <v>108</v>
      </c>
      <c r="F156" s="5" t="s">
        <v>3734</v>
      </c>
      <c r="N156" t="s">
        <v>61</v>
      </c>
    </row>
    <row r="157" spans="1:20">
      <c r="A157" s="7" t="s">
        <v>19</v>
      </c>
      <c r="B157" s="1"/>
      <c r="E157" s="2" t="s">
        <v>109</v>
      </c>
      <c r="F157" s="5" t="s">
        <v>3734</v>
      </c>
      <c r="N157" t="s">
        <v>61</v>
      </c>
    </row>
    <row r="158" spans="1:20">
      <c r="A158" s="7" t="s">
        <v>19</v>
      </c>
      <c r="B158" s="1"/>
      <c r="E158" s="2" t="s">
        <v>2408</v>
      </c>
      <c r="F158" s="4">
        <v>300</v>
      </c>
      <c r="N158" t="s">
        <v>2409</v>
      </c>
    </row>
    <row r="159" spans="1:20">
      <c r="A159" s="7" t="s">
        <v>19</v>
      </c>
      <c r="B159" s="1"/>
      <c r="E159" s="3"/>
      <c r="F159" s="3"/>
    </row>
    <row r="160" spans="1:20">
      <c r="A160" s="7" t="s">
        <v>19</v>
      </c>
      <c r="B160" s="1"/>
      <c r="E160" s="2" t="s">
        <v>110</v>
      </c>
      <c r="F160" s="125"/>
    </row>
    <row r="161" spans="1:14">
      <c r="A161" s="7" t="s">
        <v>19</v>
      </c>
      <c r="B161" s="1"/>
      <c r="E161" s="2" t="s">
        <v>111</v>
      </c>
      <c r="F161" s="125"/>
    </row>
    <row r="162" spans="1:14">
      <c r="A162" s="7" t="s">
        <v>19</v>
      </c>
      <c r="B162" s="1"/>
      <c r="E162" s="2" t="s">
        <v>112</v>
      </c>
      <c r="F162" s="184" t="s">
        <v>2077</v>
      </c>
      <c r="N162" t="s">
        <v>62</v>
      </c>
    </row>
    <row r="163" spans="1:14">
      <c r="A163" s="7" t="s">
        <v>19</v>
      </c>
      <c r="B163" s="1"/>
      <c r="E163" s="2" t="s">
        <v>113</v>
      </c>
      <c r="F163" s="125"/>
      <c r="N163" t="s">
        <v>63</v>
      </c>
    </row>
    <row r="164" spans="1:14">
      <c r="A164" s="7" t="s">
        <v>19</v>
      </c>
      <c r="B164" s="1"/>
      <c r="E164" s="2" t="s">
        <v>114</v>
      </c>
      <c r="F164" s="5"/>
      <c r="N164" t="s">
        <v>64</v>
      </c>
    </row>
    <row r="165" spans="1:14">
      <c r="A165" s="7" t="s">
        <v>19</v>
      </c>
      <c r="B165" s="1"/>
      <c r="E165" s="2" t="s">
        <v>115</v>
      </c>
      <c r="F165" s="125"/>
    </row>
    <row r="166" spans="1:14">
      <c r="A166" s="7" t="s">
        <v>19</v>
      </c>
      <c r="B166" s="1"/>
      <c r="E166" s="2" t="s">
        <v>116</v>
      </c>
      <c r="F166" s="125"/>
    </row>
    <row r="167" spans="1:14">
      <c r="A167" s="7" t="s">
        <v>19</v>
      </c>
      <c r="B167" s="1"/>
      <c r="E167" s="2" t="s">
        <v>117</v>
      </c>
      <c r="F167" s="184" t="s">
        <v>2078</v>
      </c>
      <c r="N167" t="s">
        <v>65</v>
      </c>
    </row>
    <row r="168" spans="1:14">
      <c r="A168" s="7" t="s">
        <v>19</v>
      </c>
      <c r="B168" s="1"/>
      <c r="E168" s="2" t="s">
        <v>118</v>
      </c>
      <c r="F168" s="125"/>
      <c r="N168" t="s">
        <v>66</v>
      </c>
    </row>
    <row r="169" spans="1:14">
      <c r="A169" s="7" t="s">
        <v>19</v>
      </c>
      <c r="B169" s="1"/>
      <c r="E169" s="2" t="s">
        <v>119</v>
      </c>
      <c r="F169" s="5"/>
      <c r="N169" t="s">
        <v>64</v>
      </c>
    </row>
    <row r="170" spans="1:14">
      <c r="A170" s="7" t="s">
        <v>19</v>
      </c>
      <c r="B170" s="1"/>
      <c r="E170" s="3"/>
      <c r="F170" s="3"/>
    </row>
    <row r="171" spans="1:14">
      <c r="A171" s="7" t="s">
        <v>19</v>
      </c>
      <c r="B171" s="1"/>
      <c r="E171" s="2" t="s">
        <v>120</v>
      </c>
      <c r="F171" s="5" t="s">
        <v>2834</v>
      </c>
    </row>
    <row r="172" spans="1:14">
      <c r="A172" s="7" t="s">
        <v>19</v>
      </c>
      <c r="B172" s="1"/>
      <c r="E172" s="2" t="s">
        <v>2864</v>
      </c>
      <c r="F172" s="125"/>
      <c r="N172" t="s">
        <v>67</v>
      </c>
    </row>
    <row r="173" spans="1:14">
      <c r="A173" s="7" t="s">
        <v>19</v>
      </c>
      <c r="B173" s="1"/>
      <c r="E173" s="2" t="s">
        <v>121</v>
      </c>
      <c r="F173" s="4">
        <v>24</v>
      </c>
    </row>
    <row r="174" spans="1:14">
      <c r="A174" s="7" t="s">
        <v>19</v>
      </c>
      <c r="B174" s="1"/>
      <c r="E174" s="2" t="s">
        <v>122</v>
      </c>
      <c r="F174" s="4">
        <v>24</v>
      </c>
    </row>
    <row r="175" spans="1:14">
      <c r="A175" s="7" t="s">
        <v>19</v>
      </c>
      <c r="B175" s="1"/>
      <c r="E175" s="2" t="s">
        <v>123</v>
      </c>
      <c r="F175" s="4">
        <v>1500</v>
      </c>
      <c r="N175" t="s">
        <v>68</v>
      </c>
    </row>
    <row r="176" spans="1:14">
      <c r="A176" s="7" t="s">
        <v>19</v>
      </c>
      <c r="B176" s="1"/>
      <c r="E176" s="2" t="s">
        <v>124</v>
      </c>
      <c r="F176" s="4">
        <v>1500</v>
      </c>
      <c r="N176" t="s">
        <v>68</v>
      </c>
    </row>
    <row r="177" spans="1:14">
      <c r="A177" s="7" t="s">
        <v>19</v>
      </c>
      <c r="B177" s="1"/>
      <c r="E177" s="2" t="s">
        <v>125</v>
      </c>
      <c r="F177" s="125"/>
      <c r="N177" t="s">
        <v>69</v>
      </c>
    </row>
    <row r="178" spans="1:14">
      <c r="A178" s="7" t="s">
        <v>19</v>
      </c>
      <c r="B178" s="1"/>
      <c r="E178" s="2" t="s">
        <v>126</v>
      </c>
      <c r="F178" s="125"/>
      <c r="N178" t="s">
        <v>69</v>
      </c>
    </row>
    <row r="179" spans="1:14">
      <c r="A179" s="7" t="s">
        <v>19</v>
      </c>
      <c r="B179" s="1"/>
      <c r="E179" s="2" t="s">
        <v>127</v>
      </c>
      <c r="F179" s="124"/>
      <c r="N179" t="s">
        <v>70</v>
      </c>
    </row>
    <row r="180" spans="1:14">
      <c r="A180" s="7" t="s">
        <v>19</v>
      </c>
      <c r="B180" s="1"/>
      <c r="E180" s="2" t="s">
        <v>128</v>
      </c>
      <c r="F180" s="4" t="s">
        <v>2079</v>
      </c>
    </row>
    <row r="181" spans="1:14">
      <c r="A181" s="7" t="s">
        <v>19</v>
      </c>
      <c r="B181" s="1"/>
      <c r="E181" s="2" t="s">
        <v>2410</v>
      </c>
      <c r="F181" s="4" t="s">
        <v>2412</v>
      </c>
    </row>
    <row r="182" spans="1:14">
      <c r="A182" s="7" t="s">
        <v>19</v>
      </c>
      <c r="B182" s="1"/>
      <c r="E182" s="3"/>
      <c r="F182" s="3"/>
    </row>
    <row r="183" spans="1:14">
      <c r="A183" s="7" t="s">
        <v>19</v>
      </c>
      <c r="B183" s="1"/>
      <c r="E183" s="2" t="s">
        <v>129</v>
      </c>
      <c r="F183" s="126"/>
      <c r="N183" t="s">
        <v>71</v>
      </c>
    </row>
    <row r="184" spans="1:14">
      <c r="A184" s="7" t="s">
        <v>19</v>
      </c>
      <c r="B184" s="1"/>
      <c r="E184" s="2" t="s">
        <v>130</v>
      </c>
      <c r="F184" s="126"/>
      <c r="N184" t="s">
        <v>72</v>
      </c>
    </row>
    <row r="185" spans="1:14">
      <c r="A185" s="7" t="s">
        <v>19</v>
      </c>
      <c r="B185" s="1"/>
      <c r="E185" s="2" t="s">
        <v>131</v>
      </c>
      <c r="F185" s="126"/>
      <c r="N185" t="s">
        <v>73</v>
      </c>
    </row>
    <row r="186" spans="1:14">
      <c r="A186" s="7" t="s">
        <v>19</v>
      </c>
      <c r="B186" s="1"/>
      <c r="E186" s="2" t="s">
        <v>132</v>
      </c>
      <c r="F186" s="126"/>
    </row>
    <row r="187" spans="1:14">
      <c r="A187" s="7" t="s">
        <v>19</v>
      </c>
      <c r="B187" s="1"/>
      <c r="E187" s="2" t="s">
        <v>133</v>
      </c>
      <c r="F187" s="126"/>
    </row>
    <row r="188" spans="1:14">
      <c r="A188" s="7" t="s">
        <v>19</v>
      </c>
      <c r="B188" s="1"/>
      <c r="E188" s="2" t="s">
        <v>134</v>
      </c>
      <c r="F188" s="124"/>
      <c r="N188" t="s">
        <v>72</v>
      </c>
    </row>
    <row r="189" spans="1:14">
      <c r="A189" s="7" t="s">
        <v>19</v>
      </c>
      <c r="B189" s="1"/>
      <c r="E189" s="2" t="s">
        <v>135</v>
      </c>
      <c r="F189" s="4"/>
      <c r="N189" t="s">
        <v>72</v>
      </c>
    </row>
    <row r="190" spans="1:14">
      <c r="A190" s="7" t="s">
        <v>19</v>
      </c>
      <c r="B190" s="1"/>
      <c r="E190" s="2" t="s">
        <v>136</v>
      </c>
      <c r="F190" s="4" t="s">
        <v>187</v>
      </c>
      <c r="N190" t="s">
        <v>74</v>
      </c>
    </row>
    <row r="191" spans="1:14">
      <c r="A191" s="7" t="s">
        <v>19</v>
      </c>
      <c r="B191" s="1"/>
      <c r="E191" s="3"/>
      <c r="F191" s="3"/>
    </row>
    <row r="192" spans="1:14">
      <c r="A192" s="7" t="s">
        <v>19</v>
      </c>
      <c r="B192" s="1"/>
      <c r="E192" s="2" t="s">
        <v>137</v>
      </c>
      <c r="F192" s="4"/>
      <c r="N192" t="s">
        <v>75</v>
      </c>
    </row>
    <row r="193" spans="1:14">
      <c r="A193" s="7" t="s">
        <v>19</v>
      </c>
      <c r="B193" s="1"/>
      <c r="E193" s="2" t="s">
        <v>138</v>
      </c>
      <c r="F193" s="4"/>
      <c r="N193" t="s">
        <v>75</v>
      </c>
    </row>
    <row r="194" spans="1:14">
      <c r="A194" s="7" t="s">
        <v>19</v>
      </c>
      <c r="B194" s="1"/>
      <c r="E194" s="2" t="s">
        <v>139</v>
      </c>
      <c r="F194" s="4"/>
      <c r="N194" t="s">
        <v>75</v>
      </c>
    </row>
    <row r="195" spans="1:14">
      <c r="A195" s="7" t="s">
        <v>19</v>
      </c>
      <c r="B195" s="1"/>
      <c r="E195" s="2" t="s">
        <v>140</v>
      </c>
      <c r="F195" s="4"/>
      <c r="N195" t="s">
        <v>75</v>
      </c>
    </row>
    <row r="196" spans="1:14">
      <c r="A196" s="7" t="s">
        <v>19</v>
      </c>
      <c r="B196" s="1"/>
      <c r="E196" s="2" t="s">
        <v>141</v>
      </c>
      <c r="F196" s="4"/>
      <c r="N196" t="s">
        <v>75</v>
      </c>
    </row>
    <row r="197" spans="1:14">
      <c r="A197" s="7" t="s">
        <v>19</v>
      </c>
      <c r="B197" s="1"/>
      <c r="E197" s="2" t="s">
        <v>142</v>
      </c>
      <c r="F197" s="4"/>
      <c r="N197" t="s">
        <v>75</v>
      </c>
    </row>
    <row r="198" spans="1:14">
      <c r="A198" s="7" t="s">
        <v>19</v>
      </c>
      <c r="B198" s="1"/>
      <c r="E198" s="3"/>
      <c r="F198" s="3"/>
    </row>
    <row r="199" spans="1:14">
      <c r="A199" s="7" t="s">
        <v>19</v>
      </c>
      <c r="B199" s="1"/>
      <c r="E199" s="2" t="s">
        <v>143</v>
      </c>
      <c r="F199" s="124"/>
      <c r="N199" t="s">
        <v>76</v>
      </c>
    </row>
    <row r="200" spans="1:14">
      <c r="A200" s="7" t="s">
        <v>19</v>
      </c>
      <c r="B200" s="1"/>
      <c r="E200" s="2" t="s">
        <v>144</v>
      </c>
      <c r="F200" s="124"/>
      <c r="N200" t="s">
        <v>77</v>
      </c>
    </row>
    <row r="201" spans="1:14">
      <c r="A201" s="7" t="s">
        <v>19</v>
      </c>
      <c r="B201" s="1"/>
      <c r="E201" s="3"/>
      <c r="F201" s="3"/>
    </row>
    <row r="202" spans="1:14">
      <c r="A202" s="7" t="s">
        <v>19</v>
      </c>
      <c r="B202" s="1"/>
      <c r="E202" s="2" t="s">
        <v>145</v>
      </c>
      <c r="F202" s="4" t="s">
        <v>188</v>
      </c>
    </row>
    <row r="203" spans="1:14">
      <c r="A203" s="7" t="s">
        <v>19</v>
      </c>
      <c r="B203" s="1"/>
      <c r="E203" s="2" t="s">
        <v>146</v>
      </c>
      <c r="F203" s="4"/>
      <c r="N203" t="s">
        <v>78</v>
      </c>
    </row>
    <row r="204" spans="1:14">
      <c r="A204" s="7" t="s">
        <v>19</v>
      </c>
      <c r="B204" s="1"/>
      <c r="E204" s="2" t="s">
        <v>147</v>
      </c>
      <c r="F204" s="4"/>
      <c r="N204" t="s">
        <v>78</v>
      </c>
    </row>
    <row r="205" spans="1:14">
      <c r="A205" s="7" t="s">
        <v>19</v>
      </c>
      <c r="B205" s="1"/>
      <c r="E205" s="2" t="s">
        <v>148</v>
      </c>
      <c r="F205" s="124"/>
    </row>
    <row r="206" spans="1:14">
      <c r="A206" s="7" t="s">
        <v>19</v>
      </c>
      <c r="B206" s="1"/>
      <c r="E206" s="2" t="s">
        <v>149</v>
      </c>
      <c r="F206" s="4"/>
      <c r="N206" t="s">
        <v>79</v>
      </c>
    </row>
    <row r="207" spans="1:14">
      <c r="A207" s="7" t="s">
        <v>19</v>
      </c>
      <c r="B207" s="1"/>
      <c r="E207" s="2" t="s">
        <v>150</v>
      </c>
      <c r="F207" s="4"/>
      <c r="N207" t="s">
        <v>79</v>
      </c>
    </row>
    <row r="208" spans="1:14">
      <c r="A208" s="7" t="s">
        <v>19</v>
      </c>
      <c r="B208" s="1"/>
      <c r="E208" s="2"/>
      <c r="F208" s="6"/>
    </row>
    <row r="209" spans="1:14">
      <c r="A209" s="7" t="s">
        <v>19</v>
      </c>
      <c r="B209" s="1"/>
      <c r="E209" s="2" t="s">
        <v>160</v>
      </c>
      <c r="F209" t="str">
        <f>IF(OR($F$145="A", $F$145="D"), "bond1", "bond0")</f>
        <v>bond0</v>
      </c>
      <c r="N209" t="s">
        <v>81</v>
      </c>
    </row>
    <row r="210" spans="1:14">
      <c r="A210" s="7" t="s">
        <v>19</v>
      </c>
      <c r="B210" s="1"/>
      <c r="E210" s="2"/>
    </row>
    <row r="211" spans="1:14">
      <c r="A211" s="7" t="s">
        <v>19</v>
      </c>
      <c r="B211" s="1"/>
      <c r="E211" s="2" t="s">
        <v>161</v>
      </c>
      <c r="F211" s="6">
        <f>$F$173</f>
        <v>24</v>
      </c>
      <c r="N211" t="s">
        <v>81</v>
      </c>
    </row>
    <row r="212" spans="1:14">
      <c r="A212" s="7" t="s">
        <v>19</v>
      </c>
      <c r="B212" s="1"/>
      <c r="E212" s="2" t="s">
        <v>162</v>
      </c>
      <c r="F212" s="6">
        <f>$F$174</f>
        <v>24</v>
      </c>
      <c r="N212" t="s">
        <v>81</v>
      </c>
    </row>
    <row r="213" spans="1:14">
      <c r="A213" s="7" t="s">
        <v>19</v>
      </c>
      <c r="B213" s="1"/>
      <c r="E213" s="2"/>
    </row>
    <row r="214" spans="1:14">
      <c r="A214" s="7" t="s">
        <v>19</v>
      </c>
      <c r="B214" s="1"/>
      <c r="E214" s="2" t="s">
        <v>151</v>
      </c>
      <c r="F214" s="4" t="s">
        <v>189</v>
      </c>
    </row>
    <row r="215" spans="1:14">
      <c r="A215" s="7" t="s">
        <v>19</v>
      </c>
      <c r="B215" s="1"/>
      <c r="E215" s="2" t="s">
        <v>152</v>
      </c>
      <c r="F215" s="4"/>
      <c r="N215" t="s">
        <v>80</v>
      </c>
    </row>
    <row r="216" spans="1:14">
      <c r="A216" s="7" t="s">
        <v>19</v>
      </c>
      <c r="B216" s="1"/>
      <c r="E216" s="2" t="s">
        <v>153</v>
      </c>
      <c r="F216" s="4"/>
      <c r="N216" t="s">
        <v>80</v>
      </c>
    </row>
    <row r="217" spans="1:14">
      <c r="A217" s="7" t="s">
        <v>19</v>
      </c>
      <c r="B217" s="1"/>
      <c r="E217" s="2" t="s">
        <v>154</v>
      </c>
      <c r="F217" s="4"/>
      <c r="N217" t="s">
        <v>80</v>
      </c>
    </row>
    <row r="218" spans="1:14">
      <c r="A218" s="7" t="s">
        <v>19</v>
      </c>
      <c r="B218" s="1"/>
      <c r="E218" s="2" t="s">
        <v>155</v>
      </c>
      <c r="F218" s="4"/>
      <c r="N218" t="s">
        <v>80</v>
      </c>
    </row>
    <row r="219" spans="1:14">
      <c r="A219" s="7" t="s">
        <v>19</v>
      </c>
      <c r="B219" s="1"/>
      <c r="E219" s="2" t="s">
        <v>156</v>
      </c>
      <c r="F219" s="4"/>
      <c r="N219" t="s">
        <v>80</v>
      </c>
    </row>
    <row r="220" spans="1:14">
      <c r="A220" s="7" t="s">
        <v>19</v>
      </c>
      <c r="B220" s="1"/>
      <c r="E220" s="2" t="s">
        <v>157</v>
      </c>
      <c r="F220" s="4"/>
      <c r="N220" t="s">
        <v>80</v>
      </c>
    </row>
    <row r="221" spans="1:14">
      <c r="A221" s="7" t="s">
        <v>19</v>
      </c>
      <c r="B221" s="1"/>
      <c r="E221" s="2" t="s">
        <v>158</v>
      </c>
      <c r="F221" s="4"/>
      <c r="N221" t="s">
        <v>80</v>
      </c>
    </row>
    <row r="222" spans="1:14">
      <c r="A222" s="7" t="s">
        <v>19</v>
      </c>
      <c r="B222" s="1"/>
      <c r="E222" s="2" t="s">
        <v>159</v>
      </c>
      <c r="F222" s="4"/>
      <c r="N222" t="s">
        <v>80</v>
      </c>
    </row>
    <row r="223" spans="1:14">
      <c r="A223" s="7" t="s">
        <v>19</v>
      </c>
      <c r="B223" s="1"/>
      <c r="E223" s="2" t="s">
        <v>2627</v>
      </c>
      <c r="F223" s="4"/>
      <c r="N223" t="s">
        <v>80</v>
      </c>
    </row>
    <row r="224" spans="1:14">
      <c r="A224" s="7" t="s">
        <v>19</v>
      </c>
      <c r="B224" s="1"/>
      <c r="E224" s="2"/>
    </row>
    <row r="225" spans="1:14">
      <c r="A225" s="7" t="s">
        <v>19</v>
      </c>
      <c r="B225" s="1"/>
      <c r="E225" s="2" t="s">
        <v>163</v>
      </c>
      <c r="F225">
        <f>IF($F$143=1,$F$160,$F$165)</f>
        <v>0</v>
      </c>
      <c r="N225" t="s">
        <v>81</v>
      </c>
    </row>
    <row r="226" spans="1:14">
      <c r="A226" s="7" t="s">
        <v>19</v>
      </c>
      <c r="B226" s="1"/>
      <c r="E226" s="2" t="s">
        <v>164</v>
      </c>
      <c r="F226">
        <f>IF($F$143=1,$F$161,$F$166)</f>
        <v>0</v>
      </c>
      <c r="N226" t="s">
        <v>81</v>
      </c>
    </row>
    <row r="227" spans="1:14">
      <c r="A227" s="7" t="s">
        <v>19</v>
      </c>
      <c r="B227" s="1"/>
      <c r="E227" s="2" t="s">
        <v>165</v>
      </c>
      <c r="F227" t="str">
        <f>IF($F$143=1,$F$162,$F$167)</f>
        <v>192.0.2.101</v>
      </c>
      <c r="N227" t="s">
        <v>81</v>
      </c>
    </row>
    <row r="228" spans="1:14">
      <c r="A228" s="7" t="s">
        <v>19</v>
      </c>
      <c r="B228" s="1"/>
      <c r="E228" s="2" t="s">
        <v>166</v>
      </c>
      <c r="F228">
        <f>IF($F$143=1,$F$163,$F$168)</f>
        <v>0</v>
      </c>
      <c r="N228" t="s">
        <v>81</v>
      </c>
    </row>
    <row r="229" spans="1:14">
      <c r="A229" s="7" t="s">
        <v>19</v>
      </c>
      <c r="B229" s="1"/>
      <c r="E229" s="2" t="s">
        <v>167</v>
      </c>
      <c r="F229" t="str">
        <f>IF($F$143=1,IF($F$164="","",$F$164),IF($F$169="","",$F$169))</f>
        <v/>
      </c>
      <c r="N229" t="s">
        <v>81</v>
      </c>
    </row>
    <row r="230" spans="1:14">
      <c r="A230" s="7" t="s">
        <v>19</v>
      </c>
      <c r="B230" s="1"/>
      <c r="E230" s="2" t="s">
        <v>168</v>
      </c>
      <c r="F230">
        <f>IF(OR($F$145="A",$F$145="D"),$F$177,$F$178)</f>
        <v>0</v>
      </c>
      <c r="N230" t="s">
        <v>81</v>
      </c>
    </row>
    <row r="231" spans="1:14">
      <c r="A231" s="7" t="s">
        <v>19</v>
      </c>
      <c r="B231" s="1"/>
      <c r="E231" s="2" t="s">
        <v>169</v>
      </c>
      <c r="F231">
        <f>IF(OR($F$145="A",$F$145="D"),$F$178,$F$177)</f>
        <v>0</v>
      </c>
      <c r="N231" t="s">
        <v>81</v>
      </c>
    </row>
    <row r="232" spans="1:14">
      <c r="A232" s="7" t="s">
        <v>19</v>
      </c>
      <c r="B232" s="1"/>
      <c r="E232" s="2" t="s">
        <v>170</v>
      </c>
      <c r="F232">
        <f>IF($F$143=2,$F$160,$F$165)</f>
        <v>0</v>
      </c>
      <c r="N232" t="s">
        <v>81</v>
      </c>
    </row>
    <row r="233" spans="1:14">
      <c r="A233" s="7" t="s">
        <v>19</v>
      </c>
      <c r="B233" s="1"/>
      <c r="E233" s="2" t="s">
        <v>171</v>
      </c>
      <c r="F233">
        <f>IF($F$143=2,$F$161,$F$166)</f>
        <v>0</v>
      </c>
      <c r="N233" t="s">
        <v>81</v>
      </c>
    </row>
    <row r="234" spans="1:14">
      <c r="A234" s="7" t="s">
        <v>19</v>
      </c>
      <c r="B234" s="1"/>
      <c r="E234" s="2" t="s">
        <v>172</v>
      </c>
      <c r="F234" t="str">
        <f>IF($F$143=2,$F$162,$F$167)</f>
        <v>192.0.2.102</v>
      </c>
      <c r="N234" t="s">
        <v>81</v>
      </c>
    </row>
    <row r="235" spans="1:14">
      <c r="A235" s="7" t="s">
        <v>19</v>
      </c>
      <c r="B235" s="1"/>
      <c r="E235" s="2" t="s">
        <v>173</v>
      </c>
      <c r="F235">
        <f>IF($F$143=2,$F$163,$F$168)</f>
        <v>0</v>
      </c>
      <c r="N235" t="s">
        <v>81</v>
      </c>
    </row>
    <row r="236" spans="1:14">
      <c r="A236" s="7" t="s">
        <v>19</v>
      </c>
      <c r="B236" s="1"/>
      <c r="E236" s="2" t="s">
        <v>174</v>
      </c>
      <c r="F236" t="str">
        <f>IF($F$143=2,IF($F$164="","",$F$164),IF($F$169="","",$F$169))</f>
        <v/>
      </c>
      <c r="N236" t="s">
        <v>81</v>
      </c>
    </row>
    <row r="237" spans="1:14">
      <c r="A237" s="7" t="s">
        <v>19</v>
      </c>
      <c r="B237" s="1"/>
      <c r="E237" s="2" t="s">
        <v>175</v>
      </c>
      <c r="F237" t="str">
        <f>IF($F$209="bond1",$F$233,$F$234)</f>
        <v>192.0.2.102</v>
      </c>
      <c r="N237" t="s">
        <v>81</v>
      </c>
    </row>
    <row r="238" spans="1:14">
      <c r="A238" s="7" t="s">
        <v>19</v>
      </c>
      <c r="B238" s="1"/>
      <c r="E238" s="2" t="s">
        <v>176</v>
      </c>
      <c r="F238" s="182"/>
      <c r="N238" t="s">
        <v>81</v>
      </c>
    </row>
    <row r="239" spans="1:14">
      <c r="A239" s="7" t="s">
        <v>19</v>
      </c>
      <c r="B239" s="1"/>
      <c r="E239" s="2"/>
    </row>
    <row r="240" spans="1:14">
      <c r="A240" s="7" t="s">
        <v>19</v>
      </c>
      <c r="B240" s="1"/>
      <c r="E240" s="2" t="s">
        <v>2628</v>
      </c>
      <c r="F240" s="94" t="s">
        <v>3732</v>
      </c>
      <c r="N240" t="s">
        <v>2629</v>
      </c>
    </row>
    <row r="241" spans="1:14">
      <c r="A241" s="7" t="s">
        <v>19</v>
      </c>
      <c r="B241" s="1"/>
      <c r="E241" s="2" t="s">
        <v>2641</v>
      </c>
      <c r="F241" s="94" t="s">
        <v>2652</v>
      </c>
      <c r="N241" t="s">
        <v>2630</v>
      </c>
    </row>
    <row r="242" spans="1:14">
      <c r="A242" s="7" t="s">
        <v>19</v>
      </c>
      <c r="B242" s="1"/>
      <c r="E242" s="2" t="s">
        <v>2642</v>
      </c>
      <c r="F242" s="94" t="s">
        <v>2876</v>
      </c>
      <c r="N242" t="s">
        <v>2631</v>
      </c>
    </row>
    <row r="243" spans="1:14">
      <c r="A243" s="7" t="s">
        <v>19</v>
      </c>
      <c r="B243" s="1"/>
      <c r="E243" s="2" t="s">
        <v>2643</v>
      </c>
      <c r="F243" s="94" t="s">
        <v>3733</v>
      </c>
      <c r="N243" t="s">
        <v>2632</v>
      </c>
    </row>
    <row r="244" spans="1:14">
      <c r="A244" s="7" t="s">
        <v>19</v>
      </c>
      <c r="B244" s="1"/>
      <c r="E244" s="2" t="s">
        <v>2644</v>
      </c>
      <c r="F244" s="94" t="s">
        <v>2653</v>
      </c>
      <c r="N244" t="s">
        <v>2633</v>
      </c>
    </row>
    <row r="245" spans="1:14">
      <c r="A245" s="7" t="s">
        <v>19</v>
      </c>
      <c r="B245" s="1"/>
      <c r="E245" s="2" t="s">
        <v>2645</v>
      </c>
      <c r="F245" s="94" t="s">
        <v>3482</v>
      </c>
      <c r="N245" t="s">
        <v>2634</v>
      </c>
    </row>
    <row r="246" spans="1:14">
      <c r="A246" s="7" t="s">
        <v>19</v>
      </c>
      <c r="B246" s="1"/>
      <c r="E246" s="2" t="s">
        <v>2646</v>
      </c>
      <c r="F246" s="94" t="s">
        <v>3483</v>
      </c>
      <c r="N246" t="s">
        <v>2635</v>
      </c>
    </row>
    <row r="247" spans="1:14">
      <c r="A247" s="7" t="s">
        <v>19</v>
      </c>
      <c r="B247" s="1"/>
      <c r="E247" s="2" t="s">
        <v>2647</v>
      </c>
      <c r="F247" s="94"/>
      <c r="N247" t="s">
        <v>2636</v>
      </c>
    </row>
    <row r="248" spans="1:14">
      <c r="A248" s="7" t="s">
        <v>19</v>
      </c>
      <c r="B248" s="1"/>
      <c r="E248" s="2" t="s">
        <v>2648</v>
      </c>
      <c r="F248" s="94"/>
      <c r="N248" t="s">
        <v>2637</v>
      </c>
    </row>
    <row r="249" spans="1:14">
      <c r="A249" s="7" t="s">
        <v>19</v>
      </c>
      <c r="B249" s="1"/>
      <c r="E249" s="2" t="s">
        <v>2649</v>
      </c>
      <c r="F249" s="94"/>
      <c r="N249" t="s">
        <v>2638</v>
      </c>
    </row>
    <row r="250" spans="1:14">
      <c r="A250" s="7" t="s">
        <v>19</v>
      </c>
      <c r="B250" s="1"/>
      <c r="E250" s="2" t="s">
        <v>2650</v>
      </c>
      <c r="F250" s="94"/>
      <c r="N250" t="s">
        <v>2639</v>
      </c>
    </row>
    <row r="251" spans="1:14">
      <c r="A251" s="7" t="s">
        <v>19</v>
      </c>
      <c r="B251" s="1"/>
      <c r="E251" s="2" t="s">
        <v>2651</v>
      </c>
      <c r="F251" s="94"/>
      <c r="N251" t="s">
        <v>2640</v>
      </c>
    </row>
    <row r="252" spans="1:14">
      <c r="B252" s="1"/>
    </row>
    <row r="253" spans="1:14">
      <c r="B253" s="1"/>
      <c r="C253" s="94" t="s">
        <v>3666</v>
      </c>
    </row>
    <row r="254" spans="1:14">
      <c r="B254" s="1"/>
    </row>
    <row r="255" spans="1:14">
      <c r="B255" s="1"/>
    </row>
    <row r="256" spans="1:14">
      <c r="A256" s="7" t="s">
        <v>19</v>
      </c>
      <c r="B256" s="1"/>
    </row>
    <row r="257" spans="1:2">
      <c r="A257" s="7" t="s">
        <v>19</v>
      </c>
      <c r="B257" s="8" t="s">
        <v>1144</v>
      </c>
    </row>
    <row r="258" spans="1:2">
      <c r="A258" s="7" t="s">
        <v>19</v>
      </c>
      <c r="B258" s="1" t="s">
        <v>1145</v>
      </c>
    </row>
    <row r="259" spans="1:2">
      <c r="A259" s="7" t="s">
        <v>19</v>
      </c>
      <c r="B259" s="1" t="s">
        <v>1146</v>
      </c>
    </row>
    <row r="260" spans="1:2">
      <c r="A260" s="7" t="s">
        <v>19</v>
      </c>
      <c r="B260" s="1" t="s">
        <v>1147</v>
      </c>
    </row>
    <row r="261" spans="1:2">
      <c r="A261" s="7" t="s">
        <v>19</v>
      </c>
      <c r="B261" s="1" t="s">
        <v>1148</v>
      </c>
    </row>
    <row r="262" spans="1:2">
      <c r="A262" s="7" t="s">
        <v>19</v>
      </c>
      <c r="B262" s="1" t="s">
        <v>1149</v>
      </c>
    </row>
    <row r="263" spans="1:2">
      <c r="A263" s="7" t="s">
        <v>19</v>
      </c>
      <c r="B263" s="1" t="s">
        <v>1150</v>
      </c>
    </row>
    <row r="264" spans="1:2">
      <c r="A264" s="7" t="s">
        <v>19</v>
      </c>
      <c r="B264" s="1" t="s">
        <v>1151</v>
      </c>
    </row>
    <row r="265" spans="1:2">
      <c r="A265" s="7" t="s">
        <v>19</v>
      </c>
      <c r="B265" s="1" t="s">
        <v>1152</v>
      </c>
    </row>
    <row r="266" spans="1:2">
      <c r="A266" s="7" t="s">
        <v>19</v>
      </c>
      <c r="B266" s="1" t="s">
        <v>1153</v>
      </c>
    </row>
    <row r="267" spans="1:2">
      <c r="A267" s="7" t="s">
        <v>19</v>
      </c>
      <c r="B267" s="1" t="s">
        <v>1154</v>
      </c>
    </row>
    <row r="268" spans="1:2">
      <c r="A268" s="7" t="s">
        <v>19</v>
      </c>
      <c r="B268" s="1" t="s">
        <v>1155</v>
      </c>
    </row>
    <row r="269" spans="1:2">
      <c r="A269" s="7" t="s">
        <v>19</v>
      </c>
      <c r="B269" s="1" t="s">
        <v>1156</v>
      </c>
    </row>
    <row r="270" spans="1:2">
      <c r="A270" s="7" t="s">
        <v>19</v>
      </c>
      <c r="B270" s="1" t="s">
        <v>1157</v>
      </c>
    </row>
    <row r="271" spans="1:2">
      <c r="A271" s="7" t="s">
        <v>19</v>
      </c>
      <c r="B271" s="1" t="s">
        <v>1158</v>
      </c>
    </row>
    <row r="272" spans="1:2">
      <c r="A272" s="7" t="s">
        <v>19</v>
      </c>
      <c r="B272" s="1" t="s">
        <v>1159</v>
      </c>
    </row>
    <row r="273" spans="1:18">
      <c r="A273" s="7" t="s">
        <v>19</v>
      </c>
      <c r="B273" s="1" t="s">
        <v>1160</v>
      </c>
    </row>
    <row r="274" spans="1:18">
      <c r="A274" s="7" t="s">
        <v>19</v>
      </c>
      <c r="B274" s="1" t="s">
        <v>1161</v>
      </c>
    </row>
    <row r="275" spans="1:18">
      <c r="A275" s="7" t="s">
        <v>19</v>
      </c>
      <c r="B275" s="1" t="s">
        <v>1162</v>
      </c>
    </row>
    <row r="276" spans="1:18">
      <c r="A276" s="7" t="s">
        <v>19</v>
      </c>
      <c r="B276" s="1" t="s">
        <v>1163</v>
      </c>
    </row>
    <row r="277" spans="1:18">
      <c r="A277" s="7" t="s">
        <v>19</v>
      </c>
      <c r="B277" s="1" t="s">
        <v>1164</v>
      </c>
    </row>
    <row r="278" spans="1:18">
      <c r="A278" s="7" t="s">
        <v>19</v>
      </c>
      <c r="B278" s="1" t="s">
        <v>1165</v>
      </c>
    </row>
    <row r="279" spans="1:18">
      <c r="A279" s="7" t="s">
        <v>19</v>
      </c>
      <c r="B279" s="1" t="s">
        <v>1166</v>
      </c>
    </row>
    <row r="280" spans="1:18">
      <c r="A280" s="7" t="s">
        <v>19</v>
      </c>
      <c r="B280" s="1" t="s">
        <v>2850</v>
      </c>
      <c r="R280" t="s">
        <v>2855</v>
      </c>
    </row>
    <row r="281" spans="1:18">
      <c r="A281" s="7" t="s">
        <v>19</v>
      </c>
      <c r="B281" s="1" t="s">
        <v>2851</v>
      </c>
      <c r="R281" t="s">
        <v>2855</v>
      </c>
    </row>
    <row r="282" spans="1:18">
      <c r="A282" s="7" t="s">
        <v>19</v>
      </c>
      <c r="B282" s="1" t="s">
        <v>2852</v>
      </c>
      <c r="R282" t="s">
        <v>2855</v>
      </c>
    </row>
    <row r="283" spans="1:18">
      <c r="A283" s="7" t="s">
        <v>19</v>
      </c>
      <c r="B283" s="1" t="s">
        <v>2853</v>
      </c>
      <c r="R283" t="s">
        <v>2855</v>
      </c>
    </row>
    <row r="284" spans="1:18">
      <c r="A284" s="7" t="s">
        <v>19</v>
      </c>
      <c r="B284" s="1" t="s">
        <v>2854</v>
      </c>
      <c r="R284" t="s">
        <v>2855</v>
      </c>
    </row>
    <row r="285" spans="1:18">
      <c r="A285" s="7" t="s">
        <v>19</v>
      </c>
      <c r="B285" s="1" t="s">
        <v>1167</v>
      </c>
    </row>
    <row r="286" spans="1:18">
      <c r="A286" s="7" t="s">
        <v>19</v>
      </c>
      <c r="B286" s="1" t="s">
        <v>1168</v>
      </c>
    </row>
    <row r="287" spans="1:18">
      <c r="A287" s="7" t="s">
        <v>19</v>
      </c>
      <c r="B287" s="1" t="s">
        <v>1169</v>
      </c>
    </row>
    <row r="288" spans="1:18">
      <c r="A288" s="7" t="s">
        <v>19</v>
      </c>
      <c r="B288" s="1" t="s">
        <v>1170</v>
      </c>
    </row>
    <row r="289" spans="1:18">
      <c r="A289" s="7" t="s">
        <v>19</v>
      </c>
      <c r="B289" s="1" t="s">
        <v>1171</v>
      </c>
    </row>
    <row r="290" spans="1:18">
      <c r="A290" s="7" t="s">
        <v>19</v>
      </c>
      <c r="B290" s="1" t="s">
        <v>1172</v>
      </c>
    </row>
    <row r="291" spans="1:18">
      <c r="A291" s="7" t="s">
        <v>19</v>
      </c>
      <c r="B291" s="1" t="s">
        <v>1173</v>
      </c>
    </row>
    <row r="292" spans="1:18">
      <c r="A292" s="7" t="s">
        <v>19</v>
      </c>
      <c r="B292" s="1" t="s">
        <v>1174</v>
      </c>
    </row>
    <row r="293" spans="1:18">
      <c r="A293" s="7" t="s">
        <v>19</v>
      </c>
      <c r="B293" s="1" t="s">
        <v>1175</v>
      </c>
    </row>
    <row r="294" spans="1:18">
      <c r="A294" s="7" t="s">
        <v>19</v>
      </c>
      <c r="B294" s="1" t="s">
        <v>1176</v>
      </c>
    </row>
    <row r="295" spans="1:18">
      <c r="A295" s="7" t="s">
        <v>19</v>
      </c>
      <c r="B295" s="1" t="s">
        <v>1177</v>
      </c>
    </row>
    <row r="296" spans="1:18">
      <c r="A296" s="7" t="s">
        <v>19</v>
      </c>
      <c r="B296" s="1" t="s">
        <v>1178</v>
      </c>
    </row>
    <row r="297" spans="1:18">
      <c r="A297" s="7" t="s">
        <v>19</v>
      </c>
      <c r="B297" s="1" t="s">
        <v>1179</v>
      </c>
    </row>
    <row r="298" spans="1:18">
      <c r="A298" s="7" t="s">
        <v>19</v>
      </c>
      <c r="B298" s="1" t="s">
        <v>2531</v>
      </c>
    </row>
    <row r="299" spans="1:18">
      <c r="A299" s="7" t="s">
        <v>19</v>
      </c>
      <c r="B299" s="1" t="s">
        <v>1180</v>
      </c>
    </row>
    <row r="300" spans="1:18">
      <c r="A300" s="7" t="s">
        <v>19</v>
      </c>
      <c r="B300" s="1" t="s">
        <v>1181</v>
      </c>
    </row>
    <row r="301" spans="1:18">
      <c r="A301" s="7" t="s">
        <v>19</v>
      </c>
      <c r="B301" s="1" t="s">
        <v>1182</v>
      </c>
    </row>
    <row r="302" spans="1:18">
      <c r="A302" s="7" t="s">
        <v>19</v>
      </c>
      <c r="B302" s="1" t="s">
        <v>1183</v>
      </c>
    </row>
    <row r="303" spans="1:18">
      <c r="A303" s="7" t="s">
        <v>19</v>
      </c>
      <c r="B303" s="1" t="s">
        <v>2843</v>
      </c>
      <c r="R303" t="s">
        <v>2725</v>
      </c>
    </row>
    <row r="304" spans="1:18">
      <c r="A304" s="7" t="s">
        <v>19</v>
      </c>
      <c r="B304" s="1" t="s">
        <v>2726</v>
      </c>
    </row>
    <row r="305" spans="1:18">
      <c r="A305" s="7" t="s">
        <v>19</v>
      </c>
      <c r="B305" s="1" t="str">
        <f>"curl -O https://downloads.apache.org/tomcat/tomcat-9/v" &amp; $F$38 &amp; "/bin/apache-tomcat-" &amp; $F$38 &amp; ".tar.gz"</f>
        <v>curl -O https://downloads.apache.org/tomcat/tomcat-9/v9.0.52/bin/apache-tomcat-9.0.52.tar.gz</v>
      </c>
      <c r="R305" t="s">
        <v>2303</v>
      </c>
    </row>
    <row r="306" spans="1:18">
      <c r="A306" s="7" t="s">
        <v>19</v>
      </c>
      <c r="B306" s="1" t="str">
        <f>"curl -O https://downloads.apache.org/logging/log4j/" &amp; $F$39 &amp; "/apache-log4j-" &amp; $F$39 &amp; "-bin.tar.gz"</f>
        <v>curl -O https://downloads.apache.org/logging/log4j/2.14.1/apache-log4j-2.14.1-bin.tar.gz</v>
      </c>
    </row>
    <row r="307" spans="1:18">
      <c r="A307" s="7" t="s">
        <v>19</v>
      </c>
      <c r="B307" s="1" t="s">
        <v>2727</v>
      </c>
    </row>
    <row r="308" spans="1:18">
      <c r="A308" s="7" t="s">
        <v>19</v>
      </c>
      <c r="B308" s="1" t="s">
        <v>1841</v>
      </c>
    </row>
    <row r="309" spans="1:18">
      <c r="A309" s="7" t="s">
        <v>19</v>
      </c>
      <c r="B309" s="1" t="s">
        <v>1842</v>
      </c>
    </row>
    <row r="310" spans="1:18">
      <c r="A310" s="7" t="s">
        <v>19</v>
      </c>
      <c r="B310" s="1" t="s">
        <v>1184</v>
      </c>
    </row>
    <row r="311" spans="1:18">
      <c r="A311" s="7" t="s">
        <v>19</v>
      </c>
      <c r="B311" s="1" t="s">
        <v>1185</v>
      </c>
    </row>
    <row r="312" spans="1:18">
      <c r="A312" s="7" t="s">
        <v>19</v>
      </c>
      <c r="B312" s="1" t="s">
        <v>1186</v>
      </c>
    </row>
    <row r="313" spans="1:18">
      <c r="A313" s="7" t="s">
        <v>19</v>
      </c>
      <c r="B313" s="1" t="s">
        <v>1187</v>
      </c>
    </row>
    <row r="314" spans="1:18">
      <c r="A314" s="7" t="s">
        <v>19</v>
      </c>
      <c r="B314" s="1" t="s">
        <v>1188</v>
      </c>
    </row>
    <row r="315" spans="1:18">
      <c r="A315" s="7" t="s">
        <v>19</v>
      </c>
      <c r="B315" s="1" t="s">
        <v>1189</v>
      </c>
    </row>
    <row r="316" spans="1:18">
      <c r="A316" s="7" t="s">
        <v>19</v>
      </c>
      <c r="B316" s="1" t="s">
        <v>1190</v>
      </c>
    </row>
    <row r="317" spans="1:18">
      <c r="A317" s="7" t="s">
        <v>19</v>
      </c>
      <c r="B317" s="1"/>
      <c r="C317" t="s">
        <v>1830</v>
      </c>
    </row>
    <row r="318" spans="1:18">
      <c r="B318" s="1"/>
    </row>
    <row r="319" spans="1:18">
      <c r="B319" s="1"/>
    </row>
    <row r="320" spans="1:18">
      <c r="B320" s="1"/>
    </row>
    <row r="321" spans="1:13">
      <c r="B321" s="1"/>
    </row>
    <row r="322" spans="1:13">
      <c r="A322" s="7" t="s">
        <v>19</v>
      </c>
      <c r="B322" s="8" t="s">
        <v>1852</v>
      </c>
    </row>
    <row r="323" spans="1:13">
      <c r="A323" s="7" t="s">
        <v>19</v>
      </c>
      <c r="B323" s="1"/>
    </row>
    <row r="324" spans="1:13">
      <c r="A324" s="7" t="s">
        <v>19</v>
      </c>
      <c r="B324" s="1"/>
    </row>
    <row r="325" spans="1:13">
      <c r="A325" s="7" t="s">
        <v>19</v>
      </c>
      <c r="B325" s="1"/>
    </row>
    <row r="326" spans="1:13">
      <c r="A326" s="7" t="s">
        <v>19</v>
      </c>
      <c r="B326" s="1"/>
    </row>
    <row r="327" spans="1:13">
      <c r="A327" s="7" t="s">
        <v>19</v>
      </c>
      <c r="B327" s="1"/>
    </row>
    <row r="328" spans="1:13">
      <c r="A328" s="7" t="s">
        <v>19</v>
      </c>
      <c r="B328" s="1"/>
    </row>
    <row r="329" spans="1:13">
      <c r="A329" s="7" t="s">
        <v>19</v>
      </c>
      <c r="B329" s="1"/>
    </row>
    <row r="330" spans="1:13">
      <c r="A330" s="7" t="s">
        <v>19</v>
      </c>
      <c r="B330" s="1"/>
    </row>
    <row r="331" spans="1:13">
      <c r="A331" s="7" t="s">
        <v>19</v>
      </c>
      <c r="B331" s="1"/>
    </row>
    <row r="332" spans="1:13">
      <c r="A332" s="7" t="s">
        <v>19</v>
      </c>
      <c r="B332" s="1"/>
    </row>
    <row r="333" spans="1:13">
      <c r="A333" s="7" t="s">
        <v>19</v>
      </c>
      <c r="B333" s="1"/>
      <c r="M333" t="s">
        <v>190</v>
      </c>
    </row>
    <row r="334" spans="1:13">
      <c r="A334" s="7" t="s">
        <v>19</v>
      </c>
      <c r="B334" s="1"/>
    </row>
    <row r="335" spans="1:13">
      <c r="A335" s="7" t="s">
        <v>19</v>
      </c>
      <c r="B335" s="1"/>
      <c r="M335" t="s">
        <v>191</v>
      </c>
    </row>
    <row r="336" spans="1:13">
      <c r="A336" s="7" t="s">
        <v>19</v>
      </c>
      <c r="B336" s="1"/>
    </row>
    <row r="337" spans="1:13">
      <c r="A337" s="7" t="s">
        <v>19</v>
      </c>
      <c r="B337" s="1"/>
    </row>
    <row r="338" spans="1:13">
      <c r="A338" s="7" t="s">
        <v>19</v>
      </c>
      <c r="B338" s="1"/>
    </row>
    <row r="339" spans="1:13">
      <c r="A339" s="7" t="s">
        <v>19</v>
      </c>
      <c r="B339" s="1"/>
    </row>
    <row r="340" spans="1:13">
      <c r="A340" s="7" t="s">
        <v>19</v>
      </c>
      <c r="B340" s="1"/>
    </row>
    <row r="341" spans="1:13">
      <c r="A341" s="7" t="s">
        <v>19</v>
      </c>
      <c r="B341" s="1"/>
      <c r="M341" t="s">
        <v>192</v>
      </c>
    </row>
    <row r="342" spans="1:13">
      <c r="A342" s="7" t="s">
        <v>19</v>
      </c>
      <c r="B342" s="1"/>
    </row>
    <row r="343" spans="1:13">
      <c r="A343" s="7" t="s">
        <v>19</v>
      </c>
      <c r="B343" s="1"/>
    </row>
    <row r="344" spans="1:13">
      <c r="A344" s="7" t="s">
        <v>19</v>
      </c>
      <c r="B344" s="1"/>
    </row>
    <row r="345" spans="1:13">
      <c r="A345" s="7" t="s">
        <v>19</v>
      </c>
      <c r="B345" s="1"/>
    </row>
    <row r="346" spans="1:13">
      <c r="A346" s="7" t="s">
        <v>19</v>
      </c>
      <c r="B346" s="1"/>
    </row>
    <row r="347" spans="1:13">
      <c r="A347" s="7" t="s">
        <v>19</v>
      </c>
      <c r="B347" s="1"/>
    </row>
    <row r="348" spans="1:13">
      <c r="A348" s="7" t="s">
        <v>19</v>
      </c>
      <c r="B348" s="1"/>
    </row>
    <row r="349" spans="1:13">
      <c r="A349" s="7" t="s">
        <v>19</v>
      </c>
      <c r="B349" s="1"/>
    </row>
    <row r="350" spans="1:13">
      <c r="A350" s="7" t="s">
        <v>19</v>
      </c>
      <c r="B350" s="1"/>
    </row>
    <row r="351" spans="1:13">
      <c r="A351" s="7" t="s">
        <v>19</v>
      </c>
      <c r="B351" s="1"/>
    </row>
    <row r="352" spans="1:13">
      <c r="A352" s="7" t="s">
        <v>19</v>
      </c>
      <c r="B352" s="1"/>
      <c r="M352" t="s">
        <v>193</v>
      </c>
    </row>
    <row r="353" spans="1:2">
      <c r="A353" s="7" t="s">
        <v>19</v>
      </c>
      <c r="B353" s="1"/>
    </row>
    <row r="354" spans="1:2">
      <c r="A354" s="7" t="s">
        <v>19</v>
      </c>
      <c r="B354" s="1"/>
    </row>
    <row r="355" spans="1:2">
      <c r="A355" s="7" t="s">
        <v>19</v>
      </c>
      <c r="B355" s="1"/>
    </row>
    <row r="356" spans="1:2">
      <c r="A356" s="7" t="s">
        <v>19</v>
      </c>
      <c r="B356" s="1"/>
    </row>
    <row r="357" spans="1:2">
      <c r="A357" s="7" t="s">
        <v>19</v>
      </c>
      <c r="B357" s="1"/>
    </row>
    <row r="358" spans="1:2">
      <c r="A358" s="7" t="s">
        <v>19</v>
      </c>
      <c r="B358" s="1"/>
    </row>
    <row r="359" spans="1:2">
      <c r="A359" s="7" t="s">
        <v>19</v>
      </c>
      <c r="B359" s="1"/>
    </row>
    <row r="360" spans="1:2">
      <c r="A360" s="7" t="s">
        <v>19</v>
      </c>
      <c r="B360" s="1"/>
    </row>
    <row r="361" spans="1:2">
      <c r="A361" s="7" t="s">
        <v>19</v>
      </c>
      <c r="B361" s="1"/>
    </row>
    <row r="362" spans="1:2">
      <c r="A362" s="7" t="s">
        <v>19</v>
      </c>
      <c r="B362" s="1"/>
    </row>
    <row r="363" spans="1:2">
      <c r="A363" s="7" t="s">
        <v>19</v>
      </c>
      <c r="B363" s="1"/>
    </row>
    <row r="364" spans="1:2">
      <c r="A364" s="7" t="s">
        <v>19</v>
      </c>
      <c r="B364" s="1"/>
    </row>
    <row r="365" spans="1:2">
      <c r="A365" s="7" t="s">
        <v>19</v>
      </c>
      <c r="B365" s="1"/>
    </row>
    <row r="366" spans="1:2">
      <c r="A366" s="7" t="s">
        <v>19</v>
      </c>
      <c r="B366" s="1"/>
    </row>
    <row r="367" spans="1:2">
      <c r="A367" s="7" t="s">
        <v>19</v>
      </c>
      <c r="B367" s="1"/>
    </row>
    <row r="368" spans="1:2">
      <c r="A368" s="7" t="s">
        <v>19</v>
      </c>
      <c r="B368" s="1"/>
    </row>
    <row r="369" spans="1:13">
      <c r="A369" s="7" t="s">
        <v>19</v>
      </c>
      <c r="B369" s="1"/>
    </row>
    <row r="370" spans="1:13">
      <c r="A370" s="7" t="s">
        <v>19</v>
      </c>
      <c r="B370" s="1"/>
    </row>
    <row r="371" spans="1:13">
      <c r="A371" s="7" t="s">
        <v>19</v>
      </c>
      <c r="B371" s="1"/>
    </row>
    <row r="372" spans="1:13">
      <c r="A372" s="7" t="s">
        <v>19</v>
      </c>
      <c r="B372" s="1"/>
    </row>
    <row r="373" spans="1:13">
      <c r="A373" s="7" t="s">
        <v>19</v>
      </c>
      <c r="B373" s="1"/>
    </row>
    <row r="374" spans="1:13">
      <c r="A374" s="7" t="s">
        <v>19</v>
      </c>
      <c r="B374" s="1"/>
    </row>
    <row r="375" spans="1:13">
      <c r="A375" s="7" t="s">
        <v>19</v>
      </c>
      <c r="B375" s="1"/>
    </row>
    <row r="376" spans="1:13">
      <c r="A376" s="7" t="s">
        <v>19</v>
      </c>
      <c r="B376" s="1"/>
    </row>
    <row r="377" spans="1:13">
      <c r="A377" s="7" t="s">
        <v>19</v>
      </c>
      <c r="B377" s="1"/>
    </row>
    <row r="378" spans="1:13">
      <c r="A378" s="7" t="s">
        <v>19</v>
      </c>
      <c r="B378" s="1"/>
    </row>
    <row r="379" spans="1:13">
      <c r="A379" s="7" t="s">
        <v>19</v>
      </c>
      <c r="B379" s="1"/>
    </row>
    <row r="380" spans="1:13">
      <c r="A380" s="7" t="s">
        <v>19</v>
      </c>
      <c r="B380" s="1"/>
      <c r="M380" t="s">
        <v>194</v>
      </c>
    </row>
    <row r="381" spans="1:13">
      <c r="A381" s="7" t="s">
        <v>19</v>
      </c>
      <c r="B381" s="1"/>
    </row>
    <row r="382" spans="1:13">
      <c r="A382" s="7" t="s">
        <v>19</v>
      </c>
      <c r="B382" s="1"/>
    </row>
    <row r="383" spans="1:13">
      <c r="A383" s="7" t="s">
        <v>19</v>
      </c>
      <c r="B383" s="1"/>
    </row>
    <row r="384" spans="1:13">
      <c r="A384" s="7" t="s">
        <v>19</v>
      </c>
      <c r="B384" s="1"/>
    </row>
    <row r="385" spans="1:13">
      <c r="A385" s="7" t="s">
        <v>19</v>
      </c>
      <c r="B385" s="1"/>
    </row>
    <row r="386" spans="1:13">
      <c r="A386" s="7" t="s">
        <v>19</v>
      </c>
      <c r="B386" s="1"/>
    </row>
    <row r="387" spans="1:13">
      <c r="A387" s="7" t="s">
        <v>19</v>
      </c>
      <c r="B387" s="1"/>
    </row>
    <row r="388" spans="1:13">
      <c r="A388" s="7" t="s">
        <v>19</v>
      </c>
      <c r="B388" s="1"/>
    </row>
    <row r="389" spans="1:13">
      <c r="A389" s="7" t="s">
        <v>19</v>
      </c>
      <c r="B389" s="1"/>
    </row>
    <row r="390" spans="1:13">
      <c r="A390" s="7" t="s">
        <v>19</v>
      </c>
      <c r="B390" s="1"/>
    </row>
    <row r="391" spans="1:13">
      <c r="A391" s="7" t="s">
        <v>19</v>
      </c>
      <c r="B391" s="1"/>
    </row>
    <row r="392" spans="1:13">
      <c r="A392" s="7" t="s">
        <v>19</v>
      </c>
      <c r="B392" s="1"/>
    </row>
    <row r="393" spans="1:13">
      <c r="A393" s="7" t="s">
        <v>19</v>
      </c>
      <c r="B393" s="1"/>
    </row>
    <row r="394" spans="1:13">
      <c r="A394" s="7" t="s">
        <v>19</v>
      </c>
      <c r="B394" s="1"/>
    </row>
    <row r="395" spans="1:13">
      <c r="A395" s="7" t="s">
        <v>19</v>
      </c>
      <c r="B395" s="1"/>
    </row>
    <row r="396" spans="1:13">
      <c r="A396" s="7" t="s">
        <v>19</v>
      </c>
      <c r="B396" s="1"/>
    </row>
    <row r="397" spans="1:13">
      <c r="A397" s="7" t="s">
        <v>19</v>
      </c>
      <c r="B397" s="1"/>
    </row>
    <row r="398" spans="1:13">
      <c r="A398" s="7" t="s">
        <v>19</v>
      </c>
      <c r="B398" s="1"/>
    </row>
    <row r="399" spans="1:13">
      <c r="A399" s="7" t="s">
        <v>19</v>
      </c>
      <c r="B399" s="1"/>
    </row>
    <row r="400" spans="1:13">
      <c r="A400" s="7" t="s">
        <v>19</v>
      </c>
      <c r="B400" s="1"/>
      <c r="M400" t="str">
        <f>"「 inst.lang=en_US inst.keymap=jp106 inst.sshd=1 inst.nodmraid inst.nompath inst.selinux=0 selinux=0 ipv6.disable=1 biosdevname=0 net.ifnames=0 ip=" &amp; $F$113 &amp; "::" &amp; $F$66 &amp; ":" &amp; $F$60 &amp; "::eth0:none:" &amp; $F$62 &amp; "」入力"</f>
        <v>「 inst.lang=en_US inst.keymap=jp106 inst.sshd=1 inst.nodmraid inst.nompath inst.selinux=0 selinux=0 ipv6.disable=1 biosdevname=0 net.ifnames=0 ip=0:::24::eth0:none:1500」入力</v>
      </c>
    </row>
    <row r="401" spans="1:2">
      <c r="A401" s="7" t="s">
        <v>19</v>
      </c>
      <c r="B401" s="1"/>
    </row>
    <row r="402" spans="1:2">
      <c r="A402" s="7" t="s">
        <v>19</v>
      </c>
      <c r="B402" s="1"/>
    </row>
    <row r="403" spans="1:2">
      <c r="A403" s="7" t="s">
        <v>19</v>
      </c>
      <c r="B403" s="1"/>
    </row>
    <row r="404" spans="1:2">
      <c r="A404" s="7" t="s">
        <v>19</v>
      </c>
      <c r="B404" s="8" t="s">
        <v>195</v>
      </c>
    </row>
    <row r="405" spans="1:2">
      <c r="A405" s="7" t="s">
        <v>19</v>
      </c>
      <c r="B405" s="1" t="str">
        <f>" inst.lang^en=US inst.keymap^jp106 inst.sshd^1 inst.nodmraid inst.nompath inst.selinux^0 selinux^0 ipv6.disable^1 biosdevname^0 net.ifnames^0 ip^" &amp; $F$113 &amp; "++" &amp; $F$66 &amp; "+" &amp; $F$60 &amp; "++eth0+none+" &amp; $F$62</f>
        <v xml:space="preserve"> inst.lang^en=US inst.keymap^jp106 inst.sshd^1 inst.nodmraid inst.nompath inst.selinux^0 selinux^0 ipv6.disable^1 biosdevname^0 net.ifnames^0 ip^0+++24++eth0+none+1500</v>
      </c>
    </row>
    <row r="406" spans="1:2">
      <c r="A406" s="7" t="s">
        <v>19</v>
      </c>
      <c r="B406" s="1"/>
    </row>
    <row r="407" spans="1:2">
      <c r="A407" s="7" t="s">
        <v>19</v>
      </c>
      <c r="B407" s="1"/>
    </row>
    <row r="408" spans="1:2">
      <c r="A408" s="7" t="s">
        <v>19</v>
      </c>
      <c r="B408" s="1"/>
    </row>
    <row r="409" spans="1:2">
      <c r="A409" s="7" t="s">
        <v>19</v>
      </c>
      <c r="B409" s="1"/>
    </row>
    <row r="410" spans="1:2">
      <c r="A410" s="7" t="s">
        <v>19</v>
      </c>
      <c r="B410" s="1"/>
    </row>
    <row r="411" spans="1:2">
      <c r="A411" s="7" t="s">
        <v>19</v>
      </c>
      <c r="B411" s="1"/>
    </row>
    <row r="412" spans="1:2">
      <c r="A412" s="7" t="s">
        <v>19</v>
      </c>
      <c r="B412" s="1"/>
    </row>
    <row r="413" spans="1:2">
      <c r="A413" s="7" t="s">
        <v>19</v>
      </c>
      <c r="B413" s="1"/>
    </row>
    <row r="414" spans="1:2">
      <c r="A414" s="7" t="s">
        <v>19</v>
      </c>
      <c r="B414" s="1"/>
    </row>
    <row r="415" spans="1:2">
      <c r="A415" s="7" t="s">
        <v>19</v>
      </c>
      <c r="B415" s="1"/>
    </row>
    <row r="416" spans="1:2">
      <c r="A416" s="7" t="s">
        <v>19</v>
      </c>
      <c r="B416" s="1"/>
    </row>
    <row r="417" spans="1:13">
      <c r="A417" s="7" t="s">
        <v>19</v>
      </c>
      <c r="B417" s="1"/>
    </row>
    <row r="418" spans="1:13">
      <c r="A418" s="7" t="s">
        <v>19</v>
      </c>
      <c r="B418" s="1"/>
    </row>
    <row r="419" spans="1:13">
      <c r="A419" s="7" t="s">
        <v>19</v>
      </c>
      <c r="B419" s="1"/>
    </row>
    <row r="420" spans="1:13">
      <c r="A420" s="7" t="s">
        <v>19</v>
      </c>
      <c r="B420" s="1"/>
    </row>
    <row r="421" spans="1:13">
      <c r="A421" s="7" t="s">
        <v>19</v>
      </c>
      <c r="B421" s="1"/>
    </row>
    <row r="422" spans="1:13">
      <c r="A422" s="7" t="s">
        <v>19</v>
      </c>
      <c r="B422" s="1"/>
    </row>
    <row r="423" spans="1:13">
      <c r="A423" s="7" t="s">
        <v>19</v>
      </c>
      <c r="B423" s="1"/>
      <c r="M423" t="s">
        <v>196</v>
      </c>
    </row>
    <row r="424" spans="1:13">
      <c r="A424" s="7" t="s">
        <v>19</v>
      </c>
      <c r="B424" s="1"/>
    </row>
    <row r="425" spans="1:13">
      <c r="A425" s="7" t="s">
        <v>19</v>
      </c>
      <c r="B425" s="1"/>
    </row>
    <row r="426" spans="1:13">
      <c r="A426" s="7" t="s">
        <v>19</v>
      </c>
      <c r="B426" s="1"/>
    </row>
    <row r="427" spans="1:13">
      <c r="A427" s="7" t="s">
        <v>19</v>
      </c>
      <c r="B427" s="8" t="s">
        <v>197</v>
      </c>
    </row>
    <row r="428" spans="1:13">
      <c r="A428" s="7" t="s">
        <v>19</v>
      </c>
      <c r="B428" s="1"/>
    </row>
    <row r="429" spans="1:13">
      <c r="A429" s="7" t="s">
        <v>19</v>
      </c>
      <c r="B429" s="1"/>
    </row>
    <row r="430" spans="1:13">
      <c r="A430" s="7" t="s">
        <v>19</v>
      </c>
      <c r="B430" s="1"/>
    </row>
    <row r="431" spans="1:13">
      <c r="A431" s="7" t="s">
        <v>19</v>
      </c>
      <c r="B431" s="1"/>
    </row>
    <row r="432" spans="1:13">
      <c r="A432" s="7" t="s">
        <v>19</v>
      </c>
      <c r="B432" s="1"/>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3">
      <c r="A449" s="7" t="s">
        <v>19</v>
      </c>
      <c r="B449" s="1"/>
    </row>
    <row r="450" spans="1:13">
      <c r="A450" s="7" t="s">
        <v>19</v>
      </c>
      <c r="B450" s="1"/>
    </row>
    <row r="451" spans="1:13">
      <c r="A451" s="7" t="s">
        <v>19</v>
      </c>
      <c r="B451" s="1"/>
    </row>
    <row r="452" spans="1:13">
      <c r="A452" s="7" t="s">
        <v>19</v>
      </c>
      <c r="B452" s="1"/>
    </row>
    <row r="453" spans="1:13">
      <c r="A453" s="7" t="s">
        <v>19</v>
      </c>
      <c r="B453" s="1"/>
    </row>
    <row r="454" spans="1:13">
      <c r="A454" s="7" t="s">
        <v>19</v>
      </c>
      <c r="B454" s="1"/>
    </row>
    <row r="455" spans="1:13">
      <c r="A455" s="7" t="s">
        <v>19</v>
      </c>
      <c r="B455" s="1"/>
    </row>
    <row r="456" spans="1:13">
      <c r="A456" s="7" t="s">
        <v>19</v>
      </c>
      <c r="B456" s="1"/>
    </row>
    <row r="457" spans="1:13">
      <c r="A457" s="7" t="s">
        <v>19</v>
      </c>
      <c r="B457" s="1"/>
    </row>
    <row r="458" spans="1:13">
      <c r="A458" s="7" t="s">
        <v>19</v>
      </c>
      <c r="B458" s="1"/>
    </row>
    <row r="459" spans="1:13">
      <c r="A459" s="7" t="s">
        <v>19</v>
      </c>
      <c r="B459" s="1"/>
    </row>
    <row r="460" spans="1:13">
      <c r="A460" s="7" t="s">
        <v>19</v>
      </c>
      <c r="B460" s="1"/>
    </row>
    <row r="461" spans="1:13">
      <c r="A461" s="7" t="s">
        <v>19</v>
      </c>
      <c r="B461" s="8" t="s">
        <v>297</v>
      </c>
      <c r="M461" s="92" t="s">
        <v>2825</v>
      </c>
    </row>
    <row r="462" spans="1:13">
      <c r="A462" s="7" t="s">
        <v>19</v>
      </c>
      <c r="B462" s="1" t="s">
        <v>298</v>
      </c>
    </row>
    <row r="463" spans="1:13">
      <c r="A463" s="7" t="s">
        <v>19</v>
      </c>
      <c r="B463" s="1"/>
    </row>
    <row r="464" spans="1:13">
      <c r="A464" s="7" t="s">
        <v>19</v>
      </c>
      <c r="B464" s="8" t="s">
        <v>299</v>
      </c>
      <c r="M464" s="5" t="s">
        <v>303</v>
      </c>
    </row>
    <row r="465" spans="1:13">
      <c r="A465" s="7" t="s">
        <v>19</v>
      </c>
      <c r="B465" s="1" t="s">
        <v>2813</v>
      </c>
      <c r="M465" s="92" t="s">
        <v>2826</v>
      </c>
    </row>
    <row r="466" spans="1:13">
      <c r="B466" s="1"/>
      <c r="C466" t="s">
        <v>300</v>
      </c>
      <c r="M466" s="92" t="s">
        <v>304</v>
      </c>
    </row>
    <row r="467" spans="1:13">
      <c r="B467" s="1"/>
      <c r="C467" t="s">
        <v>301</v>
      </c>
      <c r="M467" s="92" t="s">
        <v>305</v>
      </c>
    </row>
    <row r="468" spans="1:13">
      <c r="B468" s="1"/>
      <c r="C468" t="s">
        <v>302</v>
      </c>
    </row>
    <row r="469" spans="1:13">
      <c r="A469" s="7" t="s">
        <v>19</v>
      </c>
      <c r="B469" s="1"/>
    </row>
    <row r="470" spans="1:13">
      <c r="A470" s="7" t="s">
        <v>19</v>
      </c>
      <c r="B470" s="8" t="s">
        <v>3363</v>
      </c>
    </row>
    <row r="471" spans="1:13">
      <c r="A471" s="7" t="s">
        <v>19</v>
      </c>
      <c r="B471" s="93" t="s">
        <v>3361</v>
      </c>
    </row>
    <row r="472" spans="1:13">
      <c r="A472" s="7" t="s">
        <v>19</v>
      </c>
      <c r="B472" s="93" t="s">
        <v>3362</v>
      </c>
    </row>
    <row r="473" spans="1:13">
      <c r="A473" s="7" t="s">
        <v>19</v>
      </c>
      <c r="B473" s="93" t="s">
        <v>2797</v>
      </c>
    </row>
    <row r="474" spans="1:13">
      <c r="A474" s="7" t="s">
        <v>19</v>
      </c>
      <c r="B474" s="93" t="s">
        <v>2798</v>
      </c>
    </row>
    <row r="475" spans="1:13">
      <c r="A475" s="7" t="s">
        <v>19</v>
      </c>
      <c r="B475" s="93" t="s">
        <v>2799</v>
      </c>
    </row>
    <row r="476" spans="1:13">
      <c r="A476" s="7" t="s">
        <v>19</v>
      </c>
      <c r="B476" s="93" t="s">
        <v>2800</v>
      </c>
    </row>
    <row r="477" spans="1:13">
      <c r="A477" s="7" t="s">
        <v>19</v>
      </c>
      <c r="B477" s="93" t="s">
        <v>625</v>
      </c>
    </row>
    <row r="478" spans="1:13">
      <c r="A478" s="7" t="s">
        <v>19</v>
      </c>
      <c r="B478" s="1"/>
    </row>
    <row r="479" spans="1:13">
      <c r="A479" s="7" t="s">
        <v>19</v>
      </c>
      <c r="B479" s="8" t="s">
        <v>306</v>
      </c>
    </row>
    <row r="480" spans="1:13">
      <c r="A480" s="7" t="s">
        <v>19</v>
      </c>
      <c r="B480" s="93" t="str">
        <f>"time dd if=/dev/urandom of=/dev/" &amp; $H$20 &amp; " bs=1M &amp;" &amp; " time dd if=/dev/urandom of=/dev/" &amp; $H$21 &amp; " bs=1M &amp;"</f>
        <v>time dd if=/dev/urandom of=/dev/sda bs=1M &amp; time dd if=/dev/urandom of=/dev/sdb bs=1M &amp;</v>
      </c>
    </row>
    <row r="481" spans="1:2">
      <c r="A481" s="7" t="s">
        <v>19</v>
      </c>
      <c r="B481" s="1"/>
    </row>
    <row r="482" spans="1:2">
      <c r="A482" s="7" t="s">
        <v>19</v>
      </c>
      <c r="B482" s="8" t="s">
        <v>307</v>
      </c>
    </row>
    <row r="483" spans="1:2">
      <c r="A483" s="7" t="s">
        <v>19</v>
      </c>
      <c r="B483" s="1" t="s">
        <v>2304</v>
      </c>
    </row>
    <row r="484" spans="1:2">
      <c r="A484" s="7" t="s">
        <v>19</v>
      </c>
      <c r="B484" s="1" t="s">
        <v>309</v>
      </c>
    </row>
    <row r="485" spans="1:2">
      <c r="A485" s="7" t="s">
        <v>19</v>
      </c>
      <c r="B485" s="1" t="s">
        <v>310</v>
      </c>
    </row>
    <row r="486" spans="1:2">
      <c r="A486" s="7" t="s">
        <v>19</v>
      </c>
      <c r="B486" s="1" t="s">
        <v>311</v>
      </c>
    </row>
    <row r="487" spans="1:2">
      <c r="A487" s="7" t="s">
        <v>19</v>
      </c>
      <c r="B487" s="1" t="s">
        <v>312</v>
      </c>
    </row>
    <row r="488" spans="1:2">
      <c r="A488" s="7" t="s">
        <v>19</v>
      </c>
      <c r="B488" s="1" t="s">
        <v>313</v>
      </c>
    </row>
    <row r="489" spans="1:2">
      <c r="A489" s="7" t="s">
        <v>19</v>
      </c>
      <c r="B489" s="1" t="s">
        <v>314</v>
      </c>
    </row>
    <row r="490" spans="1:2">
      <c r="A490" s="7" t="s">
        <v>19</v>
      </c>
      <c r="B490" s="1" t="s">
        <v>315</v>
      </c>
    </row>
    <row r="491" spans="1:2">
      <c r="A491" s="7" t="s">
        <v>19</v>
      </c>
      <c r="B491" s="1" t="s">
        <v>316</v>
      </c>
    </row>
    <row r="492" spans="1:2">
      <c r="A492" s="7" t="s">
        <v>19</v>
      </c>
      <c r="B492" s="1" t="s">
        <v>317</v>
      </c>
    </row>
    <row r="493" spans="1:2">
      <c r="A493" s="7" t="s">
        <v>19</v>
      </c>
      <c r="B493" s="1" t="s">
        <v>318</v>
      </c>
    </row>
    <row r="494" spans="1:2">
      <c r="A494" s="7" t="s">
        <v>19</v>
      </c>
      <c r="B494" s="1"/>
    </row>
    <row r="495" spans="1:2">
      <c r="A495" s="7" t="s">
        <v>19</v>
      </c>
      <c r="B495" s="8" t="s">
        <v>319</v>
      </c>
    </row>
    <row r="496" spans="1:2">
      <c r="A496" s="7" t="s">
        <v>19</v>
      </c>
      <c r="B496" s="93" t="str">
        <f>"sfdisk /dev/" &amp; $H$20 &amp; " &lt;&lt; 'EOF' || $Error :"</f>
        <v>sfdisk /dev/sda &lt;&lt; 'EOF' || $Error :</v>
      </c>
    </row>
    <row r="497" spans="1:13">
      <c r="A497" s="7" t="s">
        <v>19</v>
      </c>
      <c r="B497" s="1" t="s">
        <v>2814</v>
      </c>
    </row>
    <row r="498" spans="1:13">
      <c r="A498" s="7" t="s">
        <v>19</v>
      </c>
      <c r="B498" s="1" t="s">
        <v>2815</v>
      </c>
    </row>
    <row r="499" spans="1:13">
      <c r="A499" s="7" t="s">
        <v>19</v>
      </c>
      <c r="B499" s="1" t="s">
        <v>2816</v>
      </c>
    </row>
    <row r="500" spans="1:13">
      <c r="A500" s="7" t="s">
        <v>19</v>
      </c>
      <c r="B500" s="1" t="s">
        <v>96</v>
      </c>
    </row>
    <row r="501" spans="1:13">
      <c r="A501" s="7" t="s">
        <v>19</v>
      </c>
      <c r="B501" s="93" t="str">
        <f>"sfdisk /dev/" &amp; $H$21 &amp; " &lt;&lt; 'EOF' || $Error :"</f>
        <v>sfdisk /dev/sdb &lt;&lt; 'EOF' || $Error :</v>
      </c>
      <c r="M501" t="s">
        <v>2830</v>
      </c>
    </row>
    <row r="502" spans="1:13">
      <c r="A502" s="7" t="s">
        <v>19</v>
      </c>
      <c r="B502" s="1" t="s">
        <v>2822</v>
      </c>
      <c r="M502" t="s">
        <v>2821</v>
      </c>
    </row>
    <row r="503" spans="1:13">
      <c r="A503" s="7" t="s">
        <v>19</v>
      </c>
      <c r="B503" s="1" t="s">
        <v>2823</v>
      </c>
      <c r="M503" t="s">
        <v>2828</v>
      </c>
    </row>
    <row r="504" spans="1:13">
      <c r="A504" s="7" t="s">
        <v>19</v>
      </c>
      <c r="B504" s="1" t="s">
        <v>2824</v>
      </c>
      <c r="M504" t="s">
        <v>2829</v>
      </c>
    </row>
    <row r="505" spans="1:13">
      <c r="A505" s="7" t="s">
        <v>19</v>
      </c>
      <c r="B505" s="1" t="s">
        <v>96</v>
      </c>
      <c r="M505" t="s">
        <v>96</v>
      </c>
    </row>
    <row r="506" spans="1:13">
      <c r="A506" s="7" t="s">
        <v>19</v>
      </c>
      <c r="B506" s="1" t="s">
        <v>1920</v>
      </c>
    </row>
    <row r="507" spans="1:13">
      <c r="A507" s="7" t="s">
        <v>19</v>
      </c>
      <c r="B507" s="1"/>
    </row>
    <row r="508" spans="1:13">
      <c r="A508" s="7" t="s">
        <v>19</v>
      </c>
      <c r="B508" s="8" t="s">
        <v>321</v>
      </c>
    </row>
    <row r="509" spans="1:13">
      <c r="A509" s="7" t="s">
        <v>19</v>
      </c>
      <c r="B509" s="1"/>
      <c r="C509" t="s">
        <v>322</v>
      </c>
    </row>
    <row r="510" spans="1:13">
      <c r="A510" s="7" t="s">
        <v>19</v>
      </c>
      <c r="B510" s="1"/>
      <c r="C510" t="s">
        <v>323</v>
      </c>
    </row>
    <row r="511" spans="1:13">
      <c r="A511" s="7" t="s">
        <v>19</v>
      </c>
      <c r="B511" s="1" t="s">
        <v>324</v>
      </c>
    </row>
    <row r="512" spans="1:13">
      <c r="A512" s="7" t="s">
        <v>19</v>
      </c>
      <c r="B512" s="1"/>
    </row>
    <row r="513" spans="1:5">
      <c r="A513" s="7" t="s">
        <v>19</v>
      </c>
      <c r="B513" s="1"/>
      <c r="E513" s="127" t="s">
        <v>1962</v>
      </c>
    </row>
    <row r="514" spans="1:5">
      <c r="A514" s="7" t="s">
        <v>19</v>
      </c>
      <c r="B514" s="1"/>
      <c r="E514" s="127" t="s">
        <v>3364</v>
      </c>
    </row>
    <row r="515" spans="1:5">
      <c r="A515" s="7" t="s">
        <v>19</v>
      </c>
      <c r="B515" s="1"/>
    </row>
    <row r="516" spans="1:5">
      <c r="A516" s="7" t="s">
        <v>19</v>
      </c>
      <c r="B516" s="1"/>
    </row>
    <row r="517" spans="1:5">
      <c r="A517" s="7" t="s">
        <v>19</v>
      </c>
      <c r="B517" s="1"/>
    </row>
    <row r="518" spans="1:5">
      <c r="A518" s="7" t="s">
        <v>19</v>
      </c>
      <c r="B518" s="1" t="s">
        <v>325</v>
      </c>
    </row>
    <row r="519" spans="1:5">
      <c r="A519" s="7" t="s">
        <v>19</v>
      </c>
      <c r="B519" s="1" t="s">
        <v>2817</v>
      </c>
    </row>
    <row r="520" spans="1:5">
      <c r="A520" s="7" t="s">
        <v>19</v>
      </c>
      <c r="B520" s="1" t="s">
        <v>326</v>
      </c>
    </row>
    <row r="521" spans="1:5">
      <c r="A521" s="7" t="s">
        <v>19</v>
      </c>
      <c r="B521" s="1" t="s">
        <v>2818</v>
      </c>
    </row>
    <row r="522" spans="1:5">
      <c r="A522" s="7" t="s">
        <v>19</v>
      </c>
      <c r="B522" s="1"/>
    </row>
    <row r="523" spans="1:5">
      <c r="A523" s="7" t="s">
        <v>19</v>
      </c>
      <c r="B523" s="8" t="s">
        <v>653</v>
      </c>
    </row>
    <row r="524" spans="1:5">
      <c r="A524" s="7" t="s">
        <v>19</v>
      </c>
      <c r="B524" s="1" t="s">
        <v>1920</v>
      </c>
    </row>
    <row r="525" spans="1:5">
      <c r="A525" s="7" t="s">
        <v>19</v>
      </c>
      <c r="B525" s="1" t="s">
        <v>327</v>
      </c>
    </row>
    <row r="526" spans="1:5">
      <c r="A526" s="7" t="s">
        <v>19</v>
      </c>
      <c r="B526" s="1" t="s">
        <v>328</v>
      </c>
    </row>
    <row r="527" spans="1:5">
      <c r="A527" s="7" t="s">
        <v>19</v>
      </c>
      <c r="B527" s="1" t="s">
        <v>329</v>
      </c>
    </row>
    <row r="528" spans="1:5">
      <c r="A528" s="7" t="s">
        <v>19</v>
      </c>
      <c r="B528" s="1" t="s">
        <v>654</v>
      </c>
    </row>
    <row r="529" spans="1:2">
      <c r="A529" s="7" t="s">
        <v>19</v>
      </c>
      <c r="B529" s="1" t="s">
        <v>330</v>
      </c>
    </row>
    <row r="530" spans="1:2">
      <c r="A530" s="7" t="s">
        <v>19</v>
      </c>
      <c r="B530" s="1" t="s">
        <v>331</v>
      </c>
    </row>
    <row r="531" spans="1:2">
      <c r="A531" s="7" t="s">
        <v>19</v>
      </c>
      <c r="B531" s="1" t="s">
        <v>655</v>
      </c>
    </row>
    <row r="532" spans="1:2">
      <c r="A532" s="7" t="s">
        <v>19</v>
      </c>
      <c r="B532" s="1" t="s">
        <v>332</v>
      </c>
    </row>
    <row r="533" spans="1:2">
      <c r="A533" s="7" t="s">
        <v>19</v>
      </c>
      <c r="B533" s="1" t="s">
        <v>333</v>
      </c>
    </row>
    <row r="534" spans="1:2">
      <c r="A534" s="7" t="s">
        <v>19</v>
      </c>
      <c r="B534" s="1" t="s">
        <v>334</v>
      </c>
    </row>
    <row r="535" spans="1:2">
      <c r="A535" s="7" t="s">
        <v>19</v>
      </c>
      <c r="B535" s="1" t="s">
        <v>335</v>
      </c>
    </row>
    <row r="536" spans="1:2">
      <c r="A536" s="7" t="s">
        <v>19</v>
      </c>
      <c r="B536" s="1" t="s">
        <v>336</v>
      </c>
    </row>
    <row r="537" spans="1:2">
      <c r="A537" s="7" t="s">
        <v>19</v>
      </c>
      <c r="B537" s="1" t="s">
        <v>337</v>
      </c>
    </row>
    <row r="538" spans="1:2">
      <c r="A538" s="7" t="s">
        <v>19</v>
      </c>
      <c r="B538" s="1" t="s">
        <v>338</v>
      </c>
    </row>
    <row r="539" spans="1:2">
      <c r="A539" s="7" t="s">
        <v>19</v>
      </c>
      <c r="B539" s="1" t="s">
        <v>339</v>
      </c>
    </row>
    <row r="540" spans="1:2">
      <c r="A540" s="7" t="s">
        <v>19</v>
      </c>
      <c r="B540" s="1" t="s">
        <v>340</v>
      </c>
    </row>
    <row r="541" spans="1:2">
      <c r="A541" s="7" t="s">
        <v>19</v>
      </c>
      <c r="B541" s="1" t="s">
        <v>341</v>
      </c>
    </row>
    <row r="542" spans="1:2">
      <c r="A542" s="7" t="s">
        <v>19</v>
      </c>
      <c r="B542" s="1" t="s">
        <v>1919</v>
      </c>
    </row>
    <row r="543" spans="1:2">
      <c r="A543" s="7" t="s">
        <v>19</v>
      </c>
      <c r="B543" s="1" t="s">
        <v>342</v>
      </c>
    </row>
    <row r="544" spans="1:2">
      <c r="A544" s="7" t="s">
        <v>19</v>
      </c>
      <c r="B544" s="1"/>
    </row>
    <row r="545" spans="1:2">
      <c r="A545" s="7" t="s">
        <v>19</v>
      </c>
      <c r="B545" s="8" t="s">
        <v>343</v>
      </c>
    </row>
    <row r="546" spans="1:2">
      <c r="A546" s="7" t="s">
        <v>19</v>
      </c>
      <c r="B546" s="1" t="s">
        <v>344</v>
      </c>
    </row>
    <row r="547" spans="1:2">
      <c r="A547" s="7" t="s">
        <v>19</v>
      </c>
      <c r="B547" s="1" t="s">
        <v>345</v>
      </c>
    </row>
    <row r="548" spans="1:2">
      <c r="A548" s="7" t="s">
        <v>19</v>
      </c>
      <c r="B548" s="1"/>
    </row>
    <row r="549" spans="1:2">
      <c r="A549" s="7" t="s">
        <v>19</v>
      </c>
      <c r="B549" s="8" t="s">
        <v>656</v>
      </c>
    </row>
    <row r="550" spans="1:2">
      <c r="A550" s="7" t="s">
        <v>19</v>
      </c>
      <c r="B550" s="1" t="s">
        <v>657</v>
      </c>
    </row>
    <row r="551" spans="1:2">
      <c r="A551" s="7" t="s">
        <v>19</v>
      </c>
      <c r="B551" s="1" t="s">
        <v>346</v>
      </c>
    </row>
    <row r="552" spans="1:2">
      <c r="A552" s="7" t="s">
        <v>19</v>
      </c>
      <c r="B552" s="1"/>
    </row>
    <row r="553" spans="1:2">
      <c r="A553" s="7" t="s">
        <v>19</v>
      </c>
      <c r="B553" s="1"/>
    </row>
    <row r="554" spans="1:2">
      <c r="A554" s="7" t="s">
        <v>19</v>
      </c>
      <c r="B554" s="1"/>
    </row>
    <row r="555" spans="1:2">
      <c r="A555" s="7" t="s">
        <v>19</v>
      </c>
      <c r="B555" s="1"/>
    </row>
    <row r="556" spans="1:2">
      <c r="A556" s="7" t="s">
        <v>19</v>
      </c>
      <c r="B556" s="1"/>
    </row>
    <row r="557" spans="1:2">
      <c r="A557" s="7" t="s">
        <v>19</v>
      </c>
      <c r="B557" s="1"/>
    </row>
    <row r="558" spans="1:2">
      <c r="A558" s="7" t="s">
        <v>19</v>
      </c>
      <c r="B558" s="1"/>
    </row>
    <row r="559" spans="1:2">
      <c r="A559" s="7" t="s">
        <v>19</v>
      </c>
      <c r="B559" s="1"/>
    </row>
    <row r="560" spans="1:2">
      <c r="A560" s="7" t="s">
        <v>19</v>
      </c>
      <c r="B560" s="1"/>
    </row>
    <row r="561" spans="1:2">
      <c r="A561" s="7" t="s">
        <v>19</v>
      </c>
      <c r="B561" s="1"/>
    </row>
    <row r="562" spans="1:2">
      <c r="A562" s="7" t="s">
        <v>19</v>
      </c>
      <c r="B562" s="1"/>
    </row>
    <row r="563" spans="1:2">
      <c r="A563" s="7" t="s">
        <v>19</v>
      </c>
      <c r="B563" s="1"/>
    </row>
    <row r="564" spans="1:2">
      <c r="A564" s="7" t="s">
        <v>19</v>
      </c>
      <c r="B564" s="1"/>
    </row>
    <row r="565" spans="1:2">
      <c r="A565" s="7" t="s">
        <v>19</v>
      </c>
      <c r="B565" s="1"/>
    </row>
    <row r="566" spans="1:2">
      <c r="A566" s="7" t="s">
        <v>19</v>
      </c>
      <c r="B566" s="1"/>
    </row>
    <row r="567" spans="1:2">
      <c r="A567" s="7" t="s">
        <v>19</v>
      </c>
      <c r="B567" s="1"/>
    </row>
    <row r="568" spans="1:2">
      <c r="A568" s="7" t="s">
        <v>19</v>
      </c>
      <c r="B568" s="1"/>
    </row>
    <row r="569" spans="1:2">
      <c r="A569" s="7" t="s">
        <v>19</v>
      </c>
      <c r="B569" s="1"/>
    </row>
    <row r="570" spans="1:2">
      <c r="A570" s="7" t="s">
        <v>19</v>
      </c>
      <c r="B570" s="1"/>
    </row>
    <row r="571" spans="1:2">
      <c r="A571" s="7" t="s">
        <v>19</v>
      </c>
      <c r="B571" s="1"/>
    </row>
    <row r="572" spans="1:2">
      <c r="A572" s="7" t="s">
        <v>19</v>
      </c>
      <c r="B572" s="1"/>
    </row>
    <row r="573" spans="1:2">
      <c r="A573" s="7" t="s">
        <v>19</v>
      </c>
      <c r="B573" s="1"/>
    </row>
    <row r="574" spans="1:2">
      <c r="A574" s="7" t="s">
        <v>19</v>
      </c>
      <c r="B574" s="1"/>
    </row>
    <row r="575" spans="1:2">
      <c r="A575" s="7" t="s">
        <v>19</v>
      </c>
      <c r="B575" s="1"/>
    </row>
    <row r="576" spans="1:2">
      <c r="A576" s="7" t="s">
        <v>19</v>
      </c>
      <c r="B576" s="1"/>
    </row>
    <row r="577" spans="1:18">
      <c r="A577" s="7" t="s">
        <v>19</v>
      </c>
      <c r="B577" s="1"/>
    </row>
    <row r="578" spans="1:18">
      <c r="A578" s="7" t="s">
        <v>19</v>
      </c>
      <c r="B578" s="1"/>
      <c r="R578" t="s">
        <v>347</v>
      </c>
    </row>
    <row r="579" spans="1:18">
      <c r="A579" s="7" t="s">
        <v>19</v>
      </c>
      <c r="B579" s="1"/>
    </row>
    <row r="580" spans="1:18">
      <c r="A580" s="7" t="s">
        <v>19</v>
      </c>
      <c r="B580" s="1"/>
    </row>
    <row r="581" spans="1:18">
      <c r="A581" s="7" t="s">
        <v>19</v>
      </c>
      <c r="B581" s="1"/>
    </row>
    <row r="582" spans="1:18">
      <c r="A582" s="7" t="s">
        <v>19</v>
      </c>
      <c r="B582" s="1"/>
    </row>
    <row r="583" spans="1:18">
      <c r="A583" s="7" t="s">
        <v>19</v>
      </c>
      <c r="B583" s="1"/>
    </row>
    <row r="584" spans="1:18">
      <c r="A584" s="7" t="s">
        <v>19</v>
      </c>
      <c r="B584" s="1"/>
    </row>
    <row r="585" spans="1:18">
      <c r="A585" s="7" t="s">
        <v>19</v>
      </c>
      <c r="B585" s="1"/>
    </row>
    <row r="586" spans="1:18">
      <c r="A586" s="7" t="s">
        <v>19</v>
      </c>
      <c r="B586" s="1"/>
    </row>
    <row r="587" spans="1:18">
      <c r="A587" s="7" t="s">
        <v>19</v>
      </c>
      <c r="B587" s="1"/>
    </row>
    <row r="588" spans="1:18">
      <c r="A588" s="7" t="s">
        <v>19</v>
      </c>
      <c r="B588" s="1"/>
    </row>
    <row r="589" spans="1:18">
      <c r="A589" s="7" t="s">
        <v>19</v>
      </c>
      <c r="B589" s="1"/>
    </row>
    <row r="590" spans="1:18">
      <c r="A590" s="7" t="s">
        <v>19</v>
      </c>
      <c r="B590" s="1"/>
    </row>
    <row r="591" spans="1:18">
      <c r="A591" s="7" t="s">
        <v>19</v>
      </c>
      <c r="B591" s="1"/>
    </row>
    <row r="592" spans="1:18">
      <c r="A592" s="7" t="s">
        <v>19</v>
      </c>
      <c r="B592" s="1"/>
    </row>
    <row r="593" spans="1:18">
      <c r="A593" s="7" t="s">
        <v>19</v>
      </c>
      <c r="B593" s="1"/>
      <c r="R593" t="s">
        <v>348</v>
      </c>
    </row>
    <row r="594" spans="1:18">
      <c r="A594" s="7" t="s">
        <v>19</v>
      </c>
      <c r="B594" s="1"/>
    </row>
    <row r="595" spans="1:18">
      <c r="A595" s="7" t="s">
        <v>19</v>
      </c>
      <c r="B595" s="1"/>
    </row>
    <row r="596" spans="1:18">
      <c r="A596" s="7" t="s">
        <v>19</v>
      </c>
      <c r="B596" s="1"/>
    </row>
    <row r="597" spans="1:18">
      <c r="A597" s="7" t="s">
        <v>19</v>
      </c>
      <c r="B597" s="1"/>
    </row>
    <row r="598" spans="1:18">
      <c r="A598" s="7" t="s">
        <v>19</v>
      </c>
      <c r="B598" s="1"/>
    </row>
    <row r="599" spans="1:18">
      <c r="A599" s="7" t="s">
        <v>19</v>
      </c>
      <c r="B599" s="1"/>
    </row>
    <row r="600" spans="1:18">
      <c r="A600" s="7" t="s">
        <v>19</v>
      </c>
      <c r="B600" s="1"/>
    </row>
    <row r="601" spans="1:18">
      <c r="A601" s="7" t="s">
        <v>19</v>
      </c>
      <c r="B601" s="1"/>
    </row>
    <row r="602" spans="1:18">
      <c r="A602" s="7" t="s">
        <v>19</v>
      </c>
      <c r="B602" s="1"/>
    </row>
    <row r="603" spans="1:18">
      <c r="A603" s="7" t="s">
        <v>19</v>
      </c>
      <c r="B603" s="1"/>
    </row>
    <row r="604" spans="1:18">
      <c r="A604" s="7" t="s">
        <v>19</v>
      </c>
      <c r="B604" s="1"/>
    </row>
    <row r="605" spans="1:18">
      <c r="A605" s="7" t="s">
        <v>19</v>
      </c>
      <c r="B605" s="1"/>
    </row>
    <row r="606" spans="1:18">
      <c r="A606" s="7" t="s">
        <v>19</v>
      </c>
      <c r="B606" s="1"/>
    </row>
    <row r="607" spans="1:18">
      <c r="A607" s="7" t="s">
        <v>19</v>
      </c>
      <c r="B607" s="1"/>
    </row>
    <row r="608" spans="1:18">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2">
      <c r="A625" s="7" t="s">
        <v>19</v>
      </c>
      <c r="B625" s="1"/>
    </row>
    <row r="626" spans="1:2">
      <c r="A626" s="7" t="s">
        <v>19</v>
      </c>
      <c r="B626" s="1"/>
    </row>
    <row r="627" spans="1:2">
      <c r="A627" s="7" t="s">
        <v>19</v>
      </c>
      <c r="B627" s="1"/>
    </row>
    <row r="628" spans="1:2">
      <c r="A628" s="7" t="s">
        <v>19</v>
      </c>
      <c r="B628" s="1"/>
    </row>
    <row r="629" spans="1:2">
      <c r="A629" s="7" t="s">
        <v>19</v>
      </c>
      <c r="B629" s="1"/>
    </row>
    <row r="630" spans="1:2">
      <c r="A630" s="7" t="s">
        <v>19</v>
      </c>
      <c r="B630" s="1"/>
    </row>
    <row r="631" spans="1:2">
      <c r="A631" s="7" t="s">
        <v>19</v>
      </c>
      <c r="B631" s="1"/>
    </row>
    <row r="632" spans="1:2">
      <c r="A632" s="7" t="s">
        <v>19</v>
      </c>
      <c r="B632" s="1"/>
    </row>
    <row r="633" spans="1:2">
      <c r="A633" s="7" t="s">
        <v>19</v>
      </c>
      <c r="B633" s="1"/>
    </row>
    <row r="634" spans="1:2">
      <c r="A634" s="7" t="s">
        <v>19</v>
      </c>
      <c r="B634" s="1"/>
    </row>
    <row r="635" spans="1:2">
      <c r="A635" s="7" t="s">
        <v>19</v>
      </c>
      <c r="B635" s="1"/>
    </row>
    <row r="636" spans="1:2">
      <c r="A636" s="7" t="s">
        <v>19</v>
      </c>
      <c r="B636" s="1"/>
    </row>
    <row r="637" spans="1:2">
      <c r="A637" s="7" t="s">
        <v>19</v>
      </c>
      <c r="B637" s="1"/>
    </row>
    <row r="638" spans="1:2">
      <c r="A638" s="7" t="s">
        <v>19</v>
      </c>
      <c r="B638" s="1"/>
    </row>
    <row r="639" spans="1:2">
      <c r="A639" s="7" t="s">
        <v>19</v>
      </c>
      <c r="B639" s="1"/>
    </row>
    <row r="640" spans="1:2">
      <c r="A640" s="7" t="s">
        <v>19</v>
      </c>
      <c r="B640" s="1"/>
    </row>
    <row r="641" spans="1:18">
      <c r="A641" s="7" t="s">
        <v>19</v>
      </c>
      <c r="B641" s="1"/>
    </row>
    <row r="642" spans="1:18">
      <c r="A642" s="7" t="s">
        <v>19</v>
      </c>
      <c r="B642" s="1"/>
    </row>
    <row r="643" spans="1:18">
      <c r="A643" s="7" t="s">
        <v>19</v>
      </c>
      <c r="B643" s="1"/>
    </row>
    <row r="644" spans="1:18">
      <c r="A644" s="7" t="s">
        <v>19</v>
      </c>
      <c r="B644" s="1"/>
      <c r="R644" t="s">
        <v>349</v>
      </c>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row>
    <row r="655" spans="1:18">
      <c r="A655" s="7" t="s">
        <v>19</v>
      </c>
      <c r="B655" s="1"/>
    </row>
    <row r="656" spans="1:18">
      <c r="A656" s="7" t="s">
        <v>19</v>
      </c>
      <c r="B656" s="1"/>
    </row>
    <row r="657" spans="1:18">
      <c r="A657" s="7" t="s">
        <v>19</v>
      </c>
      <c r="B657" s="1"/>
    </row>
    <row r="658" spans="1:18">
      <c r="A658" s="7" t="s">
        <v>19</v>
      </c>
      <c r="B658" s="1"/>
    </row>
    <row r="659" spans="1:18">
      <c r="A659" s="7" t="s">
        <v>19</v>
      </c>
      <c r="B659" s="1"/>
    </row>
    <row r="660" spans="1:18">
      <c r="A660" s="7" t="s">
        <v>19</v>
      </c>
      <c r="B660" s="1"/>
      <c r="R660" t="s">
        <v>350</v>
      </c>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row>
    <row r="668" spans="1:18">
      <c r="A668" s="7" t="s">
        <v>19</v>
      </c>
      <c r="B668" s="1"/>
    </row>
    <row r="669" spans="1:18">
      <c r="A669" s="7" t="s">
        <v>19</v>
      </c>
      <c r="B669" s="1"/>
    </row>
    <row r="670" spans="1:18">
      <c r="A670" s="7" t="s">
        <v>19</v>
      </c>
      <c r="B670" s="1"/>
    </row>
    <row r="671" spans="1:18">
      <c r="A671" s="7" t="s">
        <v>19</v>
      </c>
      <c r="B671" s="1"/>
    </row>
    <row r="672" spans="1:18">
      <c r="A672" s="7" t="s">
        <v>19</v>
      </c>
      <c r="B672" s="1"/>
    </row>
    <row r="673" spans="1:2">
      <c r="A673" s="7" t="s">
        <v>19</v>
      </c>
      <c r="B673" s="1"/>
    </row>
    <row r="674" spans="1:2">
      <c r="A674" s="7" t="s">
        <v>19</v>
      </c>
      <c r="B674" s="1"/>
    </row>
    <row r="675" spans="1:2">
      <c r="A675" s="7" t="s">
        <v>19</v>
      </c>
      <c r="B675" s="1"/>
    </row>
    <row r="676" spans="1:2">
      <c r="A676" s="7" t="s">
        <v>19</v>
      </c>
      <c r="B676" s="1"/>
    </row>
    <row r="677" spans="1:2">
      <c r="A677" s="7" t="s">
        <v>19</v>
      </c>
      <c r="B677" s="1"/>
    </row>
    <row r="678" spans="1:2">
      <c r="A678" s="7" t="s">
        <v>19</v>
      </c>
      <c r="B678" s="1"/>
    </row>
    <row r="679" spans="1:2">
      <c r="A679" s="7" t="s">
        <v>19</v>
      </c>
      <c r="B679" s="1"/>
    </row>
    <row r="680" spans="1:2">
      <c r="A680" s="7" t="s">
        <v>19</v>
      </c>
      <c r="B680" s="1"/>
    </row>
    <row r="681" spans="1:2">
      <c r="A681" s="7" t="s">
        <v>19</v>
      </c>
      <c r="B681" s="1"/>
    </row>
    <row r="682" spans="1:2">
      <c r="A682" s="7" t="s">
        <v>19</v>
      </c>
      <c r="B682" s="1"/>
    </row>
    <row r="683" spans="1:2">
      <c r="A683" s="7" t="s">
        <v>19</v>
      </c>
      <c r="B683" s="1"/>
    </row>
    <row r="684" spans="1:2">
      <c r="A684" s="7" t="s">
        <v>19</v>
      </c>
      <c r="B684" s="1"/>
    </row>
    <row r="685" spans="1:2">
      <c r="A685" s="7" t="s">
        <v>19</v>
      </c>
      <c r="B685" s="1"/>
    </row>
    <row r="686" spans="1:2">
      <c r="A686" s="7" t="s">
        <v>19</v>
      </c>
      <c r="B686" s="1"/>
    </row>
    <row r="687" spans="1:2">
      <c r="A687" s="7" t="s">
        <v>19</v>
      </c>
      <c r="B687" s="1"/>
    </row>
    <row r="688" spans="1:2">
      <c r="A688" s="7" t="s">
        <v>19</v>
      </c>
      <c r="B688" s="1"/>
    </row>
    <row r="689" spans="1:18">
      <c r="A689" s="7" t="s">
        <v>19</v>
      </c>
      <c r="B689" s="1"/>
    </row>
    <row r="690" spans="1:18">
      <c r="A690" s="7" t="s">
        <v>19</v>
      </c>
      <c r="B690" s="1"/>
      <c r="R690" t="s">
        <v>351</v>
      </c>
    </row>
    <row r="691" spans="1:18">
      <c r="A691" s="7" t="s">
        <v>19</v>
      </c>
      <c r="B691" s="1"/>
    </row>
    <row r="692" spans="1:18">
      <c r="A692" s="7" t="s">
        <v>19</v>
      </c>
      <c r="B692" s="1"/>
    </row>
    <row r="693" spans="1:18">
      <c r="A693" s="7" t="s">
        <v>19</v>
      </c>
      <c r="B693" s="1"/>
    </row>
    <row r="694" spans="1:18">
      <c r="A694" s="7" t="s">
        <v>19</v>
      </c>
      <c r="B694" s="1"/>
    </row>
    <row r="695" spans="1:18">
      <c r="A695" s="7" t="s">
        <v>19</v>
      </c>
      <c r="B695" s="1"/>
    </row>
    <row r="696" spans="1:18">
      <c r="A696" s="7" t="s">
        <v>19</v>
      </c>
      <c r="B696" s="1"/>
    </row>
    <row r="697" spans="1:18">
      <c r="A697" s="7" t="s">
        <v>19</v>
      </c>
      <c r="B697" s="1"/>
    </row>
    <row r="698" spans="1:18">
      <c r="A698" s="7" t="s">
        <v>19</v>
      </c>
      <c r="B698" s="1"/>
    </row>
    <row r="699" spans="1:18">
      <c r="A699" s="7" t="s">
        <v>19</v>
      </c>
      <c r="B699" s="1"/>
    </row>
    <row r="700" spans="1:18">
      <c r="A700" s="7" t="s">
        <v>19</v>
      </c>
      <c r="B700" s="1"/>
    </row>
    <row r="701" spans="1:18">
      <c r="A701" s="7" t="s">
        <v>19</v>
      </c>
      <c r="B701" s="1"/>
    </row>
    <row r="702" spans="1:18">
      <c r="A702" s="7" t="s">
        <v>19</v>
      </c>
      <c r="B702" s="1"/>
    </row>
    <row r="703" spans="1:18">
      <c r="A703" s="7" t="s">
        <v>19</v>
      </c>
      <c r="B703" s="1"/>
    </row>
    <row r="704" spans="1:18">
      <c r="A704" s="7" t="s">
        <v>19</v>
      </c>
      <c r="B704" s="1"/>
    </row>
    <row r="705" spans="1:18">
      <c r="A705" s="7" t="s">
        <v>19</v>
      </c>
      <c r="B705" s="1"/>
    </row>
    <row r="706" spans="1:18">
      <c r="A706" s="7" t="s">
        <v>19</v>
      </c>
      <c r="B706" s="1"/>
    </row>
    <row r="707" spans="1:18">
      <c r="A707" s="7" t="s">
        <v>19</v>
      </c>
      <c r="B707" s="1"/>
    </row>
    <row r="708" spans="1:18">
      <c r="A708" s="7" t="s">
        <v>19</v>
      </c>
      <c r="B708" s="1"/>
    </row>
    <row r="709" spans="1:18">
      <c r="A709" s="7" t="s">
        <v>19</v>
      </c>
      <c r="B709" s="1"/>
    </row>
    <row r="710" spans="1:18">
      <c r="A710" s="7" t="s">
        <v>19</v>
      </c>
      <c r="B710" s="1"/>
      <c r="R710" t="s">
        <v>352</v>
      </c>
    </row>
    <row r="711" spans="1:18">
      <c r="A711" s="7" t="s">
        <v>19</v>
      </c>
      <c r="B711" s="1"/>
    </row>
    <row r="712" spans="1:18">
      <c r="A712" s="7" t="s">
        <v>19</v>
      </c>
      <c r="B712" s="1"/>
    </row>
    <row r="713" spans="1:18">
      <c r="A713" s="7" t="s">
        <v>19</v>
      </c>
      <c r="B713" s="1"/>
    </row>
    <row r="714" spans="1:18">
      <c r="A714" s="7" t="s">
        <v>19</v>
      </c>
      <c r="B714" s="1"/>
    </row>
    <row r="715" spans="1:18">
      <c r="A715" s="7" t="s">
        <v>19</v>
      </c>
      <c r="B715" s="1"/>
    </row>
    <row r="716" spans="1:18">
      <c r="A716" s="7" t="s">
        <v>19</v>
      </c>
      <c r="B716" s="1"/>
    </row>
    <row r="717" spans="1:18">
      <c r="A717" s="7" t="s">
        <v>19</v>
      </c>
      <c r="B717" s="1"/>
    </row>
    <row r="718" spans="1:18">
      <c r="A718" s="7" t="s">
        <v>19</v>
      </c>
      <c r="B718" s="1"/>
    </row>
    <row r="719" spans="1:18">
      <c r="A719" s="7" t="s">
        <v>19</v>
      </c>
      <c r="B719" s="1"/>
    </row>
    <row r="720" spans="1:18">
      <c r="A720" s="7" t="s">
        <v>19</v>
      </c>
      <c r="B720" s="1"/>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18">
      <c r="A737" s="7" t="s">
        <v>19</v>
      </c>
      <c r="B737" s="1"/>
    </row>
    <row r="738" spans="1:18">
      <c r="A738" s="7" t="s">
        <v>19</v>
      </c>
      <c r="B738" s="1"/>
    </row>
    <row r="739" spans="1:18">
      <c r="A739" s="7" t="s">
        <v>19</v>
      </c>
      <c r="B739" s="1"/>
    </row>
    <row r="740" spans="1:18">
      <c r="A740" s="7" t="s">
        <v>19</v>
      </c>
      <c r="B740" s="1"/>
    </row>
    <row r="741" spans="1:18">
      <c r="A741" s="7" t="s">
        <v>19</v>
      </c>
      <c r="B741" s="1"/>
    </row>
    <row r="742" spans="1:18">
      <c r="A742" s="7" t="s">
        <v>19</v>
      </c>
      <c r="B742" s="1"/>
    </row>
    <row r="743" spans="1:18">
      <c r="A743" s="7" t="s">
        <v>19</v>
      </c>
      <c r="B743" s="1"/>
    </row>
    <row r="744" spans="1:18">
      <c r="A744" s="7" t="s">
        <v>19</v>
      </c>
      <c r="B744" s="1"/>
    </row>
    <row r="745" spans="1:18">
      <c r="A745" s="7" t="s">
        <v>19</v>
      </c>
      <c r="B745" s="1"/>
    </row>
    <row r="746" spans="1:18">
      <c r="A746" s="7" t="s">
        <v>19</v>
      </c>
      <c r="B746" s="1"/>
    </row>
    <row r="747" spans="1:18">
      <c r="A747" s="7" t="s">
        <v>19</v>
      </c>
      <c r="B747" s="1"/>
    </row>
    <row r="748" spans="1:18">
      <c r="A748" s="7" t="s">
        <v>19</v>
      </c>
      <c r="B748" s="1"/>
    </row>
    <row r="749" spans="1:18">
      <c r="A749" s="7" t="s">
        <v>19</v>
      </c>
      <c r="B749" s="1"/>
    </row>
    <row r="750" spans="1:18">
      <c r="A750" s="7" t="s">
        <v>19</v>
      </c>
      <c r="B750" s="1"/>
      <c r="R750" s="3" t="s">
        <v>353</v>
      </c>
    </row>
    <row r="751" spans="1:18">
      <c r="A751" s="7" t="s">
        <v>19</v>
      </c>
      <c r="B751" s="1"/>
    </row>
    <row r="752" spans="1:18">
      <c r="A752" s="7" t="s">
        <v>19</v>
      </c>
      <c r="B752" s="1"/>
    </row>
    <row r="753" spans="1:2">
      <c r="A753" s="7" t="s">
        <v>19</v>
      </c>
      <c r="B753" s="1"/>
    </row>
    <row r="754" spans="1:2">
      <c r="A754" s="7" t="s">
        <v>19</v>
      </c>
      <c r="B754" s="1"/>
    </row>
    <row r="755" spans="1:2">
      <c r="A755" s="7" t="s">
        <v>19</v>
      </c>
      <c r="B755" s="1"/>
    </row>
    <row r="756" spans="1:2">
      <c r="A756" s="7" t="s">
        <v>19</v>
      </c>
      <c r="B756" s="1"/>
    </row>
    <row r="757" spans="1:2">
      <c r="A757" s="7" t="s">
        <v>19</v>
      </c>
      <c r="B757" s="1"/>
    </row>
    <row r="758" spans="1:2">
      <c r="A758" s="7" t="s">
        <v>19</v>
      </c>
      <c r="B758" s="1"/>
    </row>
    <row r="759" spans="1:2">
      <c r="A759" s="7" t="s">
        <v>19</v>
      </c>
      <c r="B759" s="1"/>
    </row>
    <row r="760" spans="1:2">
      <c r="A760" s="7" t="s">
        <v>19</v>
      </c>
      <c r="B760" s="1"/>
    </row>
    <row r="761" spans="1:2">
      <c r="A761" s="7" t="s">
        <v>19</v>
      </c>
      <c r="B761" s="1"/>
    </row>
    <row r="762" spans="1:2">
      <c r="A762" s="7" t="s">
        <v>19</v>
      </c>
      <c r="B762" s="1"/>
    </row>
    <row r="763" spans="1:2">
      <c r="A763" s="7" t="s">
        <v>19</v>
      </c>
      <c r="B763" s="1"/>
    </row>
    <row r="764" spans="1:2">
      <c r="A764" s="7" t="s">
        <v>19</v>
      </c>
      <c r="B764" s="1"/>
    </row>
    <row r="765" spans="1:2">
      <c r="A765" s="7" t="s">
        <v>19</v>
      </c>
      <c r="B765" s="1"/>
    </row>
    <row r="766" spans="1:2">
      <c r="A766" s="7" t="s">
        <v>19</v>
      </c>
      <c r="B766" s="1"/>
    </row>
    <row r="767" spans="1:2">
      <c r="A767" s="7" t="s">
        <v>19</v>
      </c>
      <c r="B767" s="1"/>
    </row>
    <row r="768" spans="1:2">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row>
    <row r="775" spans="1:18">
      <c r="A775" s="7" t="s">
        <v>19</v>
      </c>
      <c r="B775" s="1"/>
    </row>
    <row r="776" spans="1:18">
      <c r="A776" s="7" t="s">
        <v>19</v>
      </c>
      <c r="B776" s="1"/>
    </row>
    <row r="777" spans="1:18">
      <c r="A777" s="7" t="s">
        <v>19</v>
      </c>
      <c r="B777" s="1"/>
    </row>
    <row r="778" spans="1:18">
      <c r="A778" s="7" t="s">
        <v>19</v>
      </c>
      <c r="B778" s="1"/>
    </row>
    <row r="779" spans="1:18">
      <c r="A779" s="7" t="s">
        <v>19</v>
      </c>
      <c r="B779" s="1"/>
      <c r="R779" t="s">
        <v>354</v>
      </c>
    </row>
    <row r="780" spans="1:18">
      <c r="A780" s="7" t="s">
        <v>19</v>
      </c>
      <c r="B780" s="1"/>
    </row>
    <row r="781" spans="1:18">
      <c r="A781" s="7" t="s">
        <v>19</v>
      </c>
      <c r="B781" s="1"/>
    </row>
    <row r="782" spans="1:18">
      <c r="A782" s="7" t="s">
        <v>19</v>
      </c>
      <c r="B782" s="1"/>
    </row>
    <row r="783" spans="1:18">
      <c r="A783" s="7" t="s">
        <v>19</v>
      </c>
      <c r="B783" s="1"/>
    </row>
    <row r="784" spans="1:18">
      <c r="A784" s="7" t="s">
        <v>19</v>
      </c>
      <c r="B784" s="1"/>
    </row>
    <row r="785" spans="1:2">
      <c r="A785" s="7" t="s">
        <v>19</v>
      </c>
      <c r="B785" s="1"/>
    </row>
    <row r="786" spans="1:2">
      <c r="A786" s="7" t="s">
        <v>19</v>
      </c>
      <c r="B786" s="1"/>
    </row>
    <row r="787" spans="1:2">
      <c r="A787" s="7" t="s">
        <v>19</v>
      </c>
      <c r="B787" s="1"/>
    </row>
    <row r="788" spans="1:2">
      <c r="A788" s="7" t="s">
        <v>19</v>
      </c>
      <c r="B788" s="1"/>
    </row>
    <row r="789" spans="1:2">
      <c r="A789" s="7" t="s">
        <v>19</v>
      </c>
      <c r="B789" s="1"/>
    </row>
    <row r="790" spans="1:2">
      <c r="A790" s="7" t="s">
        <v>19</v>
      </c>
      <c r="B790" s="1"/>
    </row>
    <row r="791" spans="1:2">
      <c r="A791" s="7" t="s">
        <v>19</v>
      </c>
      <c r="B791" s="1"/>
    </row>
    <row r="792" spans="1:2">
      <c r="A792" s="7" t="s">
        <v>19</v>
      </c>
      <c r="B792" s="1"/>
    </row>
    <row r="793" spans="1:2">
      <c r="A793" s="7" t="s">
        <v>19</v>
      </c>
      <c r="B793" s="1"/>
    </row>
    <row r="794" spans="1:2">
      <c r="A794" s="7" t="s">
        <v>19</v>
      </c>
      <c r="B794" s="1"/>
    </row>
    <row r="795" spans="1:2">
      <c r="A795" s="7" t="s">
        <v>19</v>
      </c>
      <c r="B795" s="1"/>
    </row>
    <row r="796" spans="1:2">
      <c r="A796" s="7" t="s">
        <v>19</v>
      </c>
      <c r="B796" s="1"/>
    </row>
    <row r="797" spans="1:2">
      <c r="A797" s="7" t="s">
        <v>19</v>
      </c>
      <c r="B797" s="1"/>
    </row>
    <row r="798" spans="1:2">
      <c r="A798" s="7" t="s">
        <v>19</v>
      </c>
      <c r="B798" s="1"/>
    </row>
    <row r="799" spans="1:2">
      <c r="A799" s="7" t="s">
        <v>19</v>
      </c>
      <c r="B799" s="1"/>
    </row>
    <row r="800" spans="1:2">
      <c r="A800" s="7" t="s">
        <v>19</v>
      </c>
      <c r="B800" s="1"/>
    </row>
    <row r="801" spans="1:18">
      <c r="A801" s="7" t="s">
        <v>19</v>
      </c>
      <c r="B801" s="1"/>
    </row>
    <row r="802" spans="1:18">
      <c r="A802" s="7" t="s">
        <v>19</v>
      </c>
      <c r="B802" s="1"/>
      <c r="R802" t="s">
        <v>352</v>
      </c>
    </row>
    <row r="803" spans="1:18">
      <c r="A803" s="7" t="s">
        <v>19</v>
      </c>
      <c r="B803" s="1"/>
    </row>
    <row r="804" spans="1:18">
      <c r="A804" s="7" t="s">
        <v>19</v>
      </c>
      <c r="B804" s="1"/>
    </row>
    <row r="805" spans="1:18">
      <c r="A805" s="7" t="s">
        <v>19</v>
      </c>
      <c r="B805" s="1"/>
    </row>
    <row r="806" spans="1:18">
      <c r="A806" s="7" t="s">
        <v>19</v>
      </c>
      <c r="B806" s="1"/>
    </row>
    <row r="807" spans="1:18">
      <c r="A807" s="7" t="s">
        <v>19</v>
      </c>
      <c r="B807" s="1"/>
    </row>
    <row r="808" spans="1:18">
      <c r="A808" s="7" t="s">
        <v>19</v>
      </c>
      <c r="B808" s="1"/>
    </row>
    <row r="809" spans="1:18">
      <c r="A809" s="7" t="s">
        <v>19</v>
      </c>
      <c r="B809" s="1"/>
    </row>
    <row r="810" spans="1:18">
      <c r="A810" s="7" t="s">
        <v>19</v>
      </c>
      <c r="B810" s="1"/>
    </row>
    <row r="811" spans="1:18">
      <c r="A811" s="7" t="s">
        <v>19</v>
      </c>
      <c r="B811" s="1"/>
    </row>
    <row r="812" spans="1:18">
      <c r="A812" s="7" t="s">
        <v>19</v>
      </c>
      <c r="B812" s="1"/>
    </row>
    <row r="813" spans="1:18">
      <c r="A813" s="7" t="s">
        <v>19</v>
      </c>
      <c r="B813" s="1"/>
    </row>
    <row r="814" spans="1:18">
      <c r="A814" s="7" t="s">
        <v>19</v>
      </c>
      <c r="B814" s="1"/>
    </row>
    <row r="815" spans="1:18">
      <c r="A815" s="7" t="s">
        <v>19</v>
      </c>
      <c r="B815" s="1"/>
    </row>
    <row r="816" spans="1:18">
      <c r="A816" s="7" t="s">
        <v>19</v>
      </c>
      <c r="B816" s="1"/>
    </row>
    <row r="817" spans="1:2">
      <c r="A817" s="7" t="s">
        <v>19</v>
      </c>
      <c r="B817" s="1"/>
    </row>
    <row r="818" spans="1:2">
      <c r="A818" s="7" t="s">
        <v>19</v>
      </c>
      <c r="B818" s="1"/>
    </row>
    <row r="819" spans="1:2">
      <c r="A819" s="7" t="s">
        <v>19</v>
      </c>
      <c r="B819" s="1"/>
    </row>
    <row r="820" spans="1:2">
      <c r="A820" s="7" t="s">
        <v>19</v>
      </c>
      <c r="B820" s="1"/>
    </row>
    <row r="821" spans="1:2">
      <c r="A821" s="7" t="s">
        <v>19</v>
      </c>
      <c r="B821" s="1"/>
    </row>
    <row r="822" spans="1:2">
      <c r="A822" s="7" t="s">
        <v>19</v>
      </c>
      <c r="B822" s="1"/>
    </row>
    <row r="823" spans="1:2">
      <c r="A823" s="7" t="s">
        <v>19</v>
      </c>
      <c r="B823" s="1"/>
    </row>
    <row r="824" spans="1:2">
      <c r="A824" s="7" t="s">
        <v>19</v>
      </c>
      <c r="B824" s="1"/>
    </row>
    <row r="825" spans="1:2">
      <c r="A825" s="7" t="s">
        <v>19</v>
      </c>
      <c r="B825" s="1"/>
    </row>
    <row r="826" spans="1:2">
      <c r="A826" s="7" t="s">
        <v>19</v>
      </c>
      <c r="B826" s="1"/>
    </row>
    <row r="827" spans="1:2">
      <c r="A827" s="7" t="s">
        <v>19</v>
      </c>
      <c r="B827" s="1"/>
    </row>
    <row r="828" spans="1:2">
      <c r="A828" s="7" t="s">
        <v>19</v>
      </c>
      <c r="B828" s="1"/>
    </row>
    <row r="829" spans="1:2">
      <c r="A829" s="7" t="s">
        <v>19</v>
      </c>
      <c r="B829" s="1"/>
    </row>
    <row r="830" spans="1:2">
      <c r="A830" s="7" t="s">
        <v>19</v>
      </c>
      <c r="B830" s="1"/>
    </row>
    <row r="831" spans="1:2">
      <c r="A831" s="7" t="s">
        <v>19</v>
      </c>
      <c r="B831" s="1"/>
    </row>
    <row r="832" spans="1:2">
      <c r="A832" s="7" t="s">
        <v>19</v>
      </c>
      <c r="B832" s="1"/>
    </row>
    <row r="833" spans="1:18">
      <c r="A833" s="7" t="s">
        <v>19</v>
      </c>
      <c r="B833" s="1"/>
    </row>
    <row r="834" spans="1:18">
      <c r="A834" s="7" t="s">
        <v>19</v>
      </c>
      <c r="B834" s="1"/>
    </row>
    <row r="835" spans="1:18">
      <c r="A835" s="7" t="s">
        <v>19</v>
      </c>
      <c r="B835" s="1"/>
    </row>
    <row r="836" spans="1:18">
      <c r="A836" s="7" t="s">
        <v>19</v>
      </c>
      <c r="B836" s="1"/>
    </row>
    <row r="837" spans="1:18">
      <c r="A837" s="7" t="s">
        <v>19</v>
      </c>
      <c r="B837" s="1"/>
    </row>
    <row r="838" spans="1:18">
      <c r="A838" s="7" t="s">
        <v>19</v>
      </c>
      <c r="B838" s="1"/>
    </row>
    <row r="839" spans="1:18">
      <c r="A839" s="7" t="s">
        <v>19</v>
      </c>
      <c r="B839" s="1"/>
      <c r="R839" t="s">
        <v>355</v>
      </c>
    </row>
    <row r="840" spans="1:18">
      <c r="A840" s="7" t="s">
        <v>19</v>
      </c>
      <c r="B840" s="1"/>
    </row>
    <row r="841" spans="1:18">
      <c r="A841" s="7" t="s">
        <v>19</v>
      </c>
      <c r="B841" s="1"/>
    </row>
    <row r="842" spans="1:18">
      <c r="A842" s="7" t="s">
        <v>19</v>
      </c>
      <c r="B842" s="1"/>
    </row>
    <row r="843" spans="1:18">
      <c r="A843" s="7" t="s">
        <v>19</v>
      </c>
      <c r="B843" s="1"/>
    </row>
    <row r="844" spans="1:18">
      <c r="A844" s="7" t="s">
        <v>19</v>
      </c>
      <c r="B844" s="1"/>
    </row>
    <row r="845" spans="1:18">
      <c r="A845" s="7" t="s">
        <v>19</v>
      </c>
      <c r="B845" s="1"/>
    </row>
    <row r="846" spans="1:18">
      <c r="A846" s="7" t="s">
        <v>19</v>
      </c>
      <c r="B846" s="1"/>
    </row>
    <row r="847" spans="1:18">
      <c r="A847" s="7" t="s">
        <v>19</v>
      </c>
      <c r="B847" s="1"/>
    </row>
    <row r="848" spans="1:18">
      <c r="A848" s="7" t="s">
        <v>19</v>
      </c>
      <c r="B848" s="1"/>
    </row>
    <row r="849" spans="1:2">
      <c r="A849" s="7" t="s">
        <v>19</v>
      </c>
      <c r="B849" s="1"/>
    </row>
    <row r="850" spans="1:2">
      <c r="A850" s="7" t="s">
        <v>19</v>
      </c>
      <c r="B850" s="1"/>
    </row>
    <row r="851" spans="1:2">
      <c r="A851" s="7" t="s">
        <v>19</v>
      </c>
      <c r="B851" s="1"/>
    </row>
    <row r="852" spans="1:2">
      <c r="A852" s="7" t="s">
        <v>19</v>
      </c>
      <c r="B852" s="1"/>
    </row>
    <row r="853" spans="1:2">
      <c r="A853" s="7" t="s">
        <v>19</v>
      </c>
      <c r="B853" s="1"/>
    </row>
    <row r="854" spans="1:2">
      <c r="A854" s="7" t="s">
        <v>19</v>
      </c>
      <c r="B854" s="1"/>
    </row>
    <row r="855" spans="1:2">
      <c r="A855" s="7" t="s">
        <v>19</v>
      </c>
      <c r="B855" s="1"/>
    </row>
    <row r="856" spans="1:2">
      <c r="A856" s="7" t="s">
        <v>19</v>
      </c>
      <c r="B856" s="1"/>
    </row>
    <row r="857" spans="1:2">
      <c r="A857" s="7" t="s">
        <v>19</v>
      </c>
      <c r="B857" s="1"/>
    </row>
    <row r="858" spans="1:2">
      <c r="A858" s="7" t="s">
        <v>19</v>
      </c>
      <c r="B858" s="1"/>
    </row>
    <row r="859" spans="1:2">
      <c r="A859" s="7" t="s">
        <v>19</v>
      </c>
      <c r="B859" s="1"/>
    </row>
    <row r="860" spans="1:2">
      <c r="A860" s="7" t="s">
        <v>19</v>
      </c>
      <c r="B860" s="1"/>
    </row>
    <row r="861" spans="1:2">
      <c r="A861" s="7" t="s">
        <v>19</v>
      </c>
      <c r="B861" s="1"/>
    </row>
    <row r="862" spans="1:2">
      <c r="A862" s="7" t="s">
        <v>19</v>
      </c>
      <c r="B862" s="1"/>
    </row>
    <row r="863" spans="1:2">
      <c r="A863" s="7" t="s">
        <v>19</v>
      </c>
      <c r="B863" s="1"/>
    </row>
    <row r="864" spans="1:2">
      <c r="A864" s="7" t="s">
        <v>19</v>
      </c>
      <c r="B864" s="1"/>
    </row>
    <row r="865" spans="1:18">
      <c r="A865" s="7" t="s">
        <v>19</v>
      </c>
      <c r="B865" s="1"/>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row>
    <row r="872" spans="1:18">
      <c r="A872" s="7" t="s">
        <v>19</v>
      </c>
      <c r="B872" s="1"/>
    </row>
    <row r="873" spans="1:18">
      <c r="A873" s="7" t="s">
        <v>19</v>
      </c>
      <c r="B873" s="1"/>
      <c r="R873" t="s">
        <v>356</v>
      </c>
    </row>
    <row r="874" spans="1:18">
      <c r="A874" s="7" t="s">
        <v>19</v>
      </c>
      <c r="B874" s="1"/>
    </row>
    <row r="875" spans="1:18">
      <c r="A875" s="7" t="s">
        <v>19</v>
      </c>
      <c r="B875" s="1"/>
    </row>
    <row r="876" spans="1:18">
      <c r="A876" s="7" t="s">
        <v>19</v>
      </c>
      <c r="B876" s="1"/>
    </row>
    <row r="877" spans="1:18">
      <c r="A877" s="7" t="s">
        <v>19</v>
      </c>
      <c r="B877" s="1"/>
    </row>
    <row r="878" spans="1:18">
      <c r="A878" s="7" t="s">
        <v>19</v>
      </c>
      <c r="B878" s="1"/>
    </row>
    <row r="879" spans="1:18">
      <c r="A879" s="7" t="s">
        <v>19</v>
      </c>
      <c r="B879" s="1"/>
    </row>
    <row r="880" spans="1:18">
      <c r="A880" s="7" t="s">
        <v>19</v>
      </c>
      <c r="B880" s="1"/>
    </row>
    <row r="881" spans="1:18">
      <c r="A881" s="7" t="s">
        <v>19</v>
      </c>
      <c r="B881" s="1"/>
    </row>
    <row r="882" spans="1:18">
      <c r="A882" s="7" t="s">
        <v>19</v>
      </c>
      <c r="B882" s="1"/>
    </row>
    <row r="883" spans="1:18">
      <c r="A883" s="7" t="s">
        <v>19</v>
      </c>
      <c r="B883" s="1"/>
    </row>
    <row r="884" spans="1:18">
      <c r="A884" s="7" t="s">
        <v>19</v>
      </c>
      <c r="B884" s="1"/>
      <c r="R884" t="s">
        <v>357</v>
      </c>
    </row>
    <row r="885" spans="1:18">
      <c r="A885" s="7" t="s">
        <v>19</v>
      </c>
      <c r="B885" s="1"/>
    </row>
    <row r="886" spans="1:18">
      <c r="A886" s="7" t="s">
        <v>19</v>
      </c>
      <c r="B886" s="1"/>
    </row>
    <row r="887" spans="1:18">
      <c r="A887" s="7" t="s">
        <v>19</v>
      </c>
      <c r="B887" s="1"/>
    </row>
    <row r="888" spans="1:18">
      <c r="A888" s="7" t="s">
        <v>19</v>
      </c>
      <c r="B888" s="1"/>
    </row>
    <row r="889" spans="1:18">
      <c r="A889" s="7" t="s">
        <v>19</v>
      </c>
      <c r="B889" s="1"/>
    </row>
    <row r="890" spans="1:18">
      <c r="A890" s="7" t="s">
        <v>19</v>
      </c>
      <c r="B890" s="1"/>
    </row>
    <row r="891" spans="1:18">
      <c r="A891" s="7" t="s">
        <v>19</v>
      </c>
      <c r="B891" s="1"/>
    </row>
    <row r="892" spans="1:18">
      <c r="A892" s="7" t="s">
        <v>19</v>
      </c>
      <c r="B892" s="1"/>
    </row>
    <row r="893" spans="1:18">
      <c r="A893" s="7" t="s">
        <v>19</v>
      </c>
      <c r="B893" s="1"/>
    </row>
    <row r="894" spans="1:18">
      <c r="A894" s="7" t="s">
        <v>19</v>
      </c>
      <c r="B894" s="1"/>
    </row>
    <row r="895" spans="1:18">
      <c r="A895" s="7" t="s">
        <v>19</v>
      </c>
      <c r="B895" s="1"/>
      <c r="R895" t="s">
        <v>352</v>
      </c>
    </row>
    <row r="896" spans="1:18">
      <c r="A896" s="7" t="s">
        <v>19</v>
      </c>
      <c r="B896" s="1"/>
    </row>
    <row r="897" spans="1:2">
      <c r="A897" s="7" t="s">
        <v>19</v>
      </c>
      <c r="B897" s="1"/>
    </row>
    <row r="898" spans="1:2">
      <c r="A898" s="7" t="s">
        <v>19</v>
      </c>
      <c r="B898" s="1"/>
    </row>
    <row r="899" spans="1:2">
      <c r="A899" s="7" t="s">
        <v>19</v>
      </c>
      <c r="B899" s="1"/>
    </row>
    <row r="900" spans="1:2">
      <c r="A900" s="7" t="s">
        <v>19</v>
      </c>
      <c r="B900" s="1"/>
    </row>
    <row r="901" spans="1:2">
      <c r="A901" s="7" t="s">
        <v>19</v>
      </c>
      <c r="B901" s="1"/>
    </row>
    <row r="902" spans="1:2">
      <c r="A902" s="7" t="s">
        <v>19</v>
      </c>
      <c r="B902" s="1"/>
    </row>
    <row r="903" spans="1:2">
      <c r="A903" s="7" t="s">
        <v>19</v>
      </c>
      <c r="B903" s="1"/>
    </row>
    <row r="904" spans="1:2">
      <c r="A904" s="7" t="s">
        <v>19</v>
      </c>
      <c r="B904" s="1"/>
    </row>
    <row r="905" spans="1:2">
      <c r="A905" s="7" t="s">
        <v>19</v>
      </c>
      <c r="B905" s="1"/>
    </row>
    <row r="906" spans="1:2">
      <c r="A906" s="7" t="s">
        <v>19</v>
      </c>
      <c r="B906" s="1"/>
    </row>
    <row r="907" spans="1:2">
      <c r="A907" s="7" t="s">
        <v>19</v>
      </c>
      <c r="B907" s="1"/>
    </row>
    <row r="908" spans="1:2">
      <c r="A908" s="7" t="s">
        <v>19</v>
      </c>
      <c r="B908" s="1"/>
    </row>
    <row r="909" spans="1:2">
      <c r="A909" s="7" t="s">
        <v>19</v>
      </c>
      <c r="B909" s="1"/>
    </row>
    <row r="910" spans="1:2">
      <c r="A910" s="7" t="s">
        <v>19</v>
      </c>
      <c r="B910" s="1"/>
    </row>
    <row r="911" spans="1:2">
      <c r="A911" s="7" t="s">
        <v>19</v>
      </c>
      <c r="B911" s="1"/>
    </row>
    <row r="912" spans="1:2">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2">
      <c r="A929" s="7" t="s">
        <v>19</v>
      </c>
      <c r="B929" s="1"/>
    </row>
    <row r="930" spans="1:2">
      <c r="A930" s="7" t="s">
        <v>19</v>
      </c>
      <c r="B930" s="1"/>
    </row>
    <row r="931" spans="1:2">
      <c r="A931" s="7" t="s">
        <v>19</v>
      </c>
      <c r="B931" s="1"/>
    </row>
    <row r="932" spans="1:2">
      <c r="A932" s="7" t="s">
        <v>19</v>
      </c>
      <c r="B932" s="1"/>
    </row>
    <row r="933" spans="1:2">
      <c r="A933" s="7" t="s">
        <v>19</v>
      </c>
      <c r="B933" s="1"/>
    </row>
    <row r="934" spans="1:2">
      <c r="A934" s="7" t="s">
        <v>19</v>
      </c>
      <c r="B934" s="1"/>
    </row>
    <row r="935" spans="1:2">
      <c r="A935" s="7" t="s">
        <v>19</v>
      </c>
      <c r="B935" s="1"/>
    </row>
    <row r="936" spans="1:2">
      <c r="A936" s="7" t="s">
        <v>19</v>
      </c>
      <c r="B936" s="1"/>
    </row>
    <row r="937" spans="1:2">
      <c r="A937" s="7" t="s">
        <v>19</v>
      </c>
      <c r="B937" s="1"/>
    </row>
    <row r="938" spans="1:2">
      <c r="A938" s="7" t="s">
        <v>19</v>
      </c>
      <c r="B938" s="1"/>
    </row>
    <row r="939" spans="1:2">
      <c r="A939" s="7" t="s">
        <v>19</v>
      </c>
      <c r="B939" s="1"/>
    </row>
    <row r="940" spans="1:2">
      <c r="A940" s="7" t="s">
        <v>19</v>
      </c>
      <c r="B940" s="1"/>
    </row>
    <row r="941" spans="1:2">
      <c r="A941" s="7" t="s">
        <v>19</v>
      </c>
      <c r="B941" s="1"/>
    </row>
    <row r="942" spans="1:2">
      <c r="A942" s="7" t="s">
        <v>19</v>
      </c>
      <c r="B942" s="1"/>
    </row>
    <row r="943" spans="1:2">
      <c r="A943" s="7" t="s">
        <v>19</v>
      </c>
      <c r="B943" s="1"/>
    </row>
    <row r="944" spans="1:2">
      <c r="A944" s="7" t="s">
        <v>19</v>
      </c>
      <c r="B944" s="1"/>
    </row>
    <row r="945" spans="1:18">
      <c r="A945" s="7" t="s">
        <v>19</v>
      </c>
      <c r="B945" s="1"/>
    </row>
    <row r="946" spans="1:18">
      <c r="A946" s="7" t="s">
        <v>19</v>
      </c>
      <c r="B946" s="1"/>
    </row>
    <row r="947" spans="1:18">
      <c r="A947" s="7" t="s">
        <v>19</v>
      </c>
      <c r="B947" s="1"/>
    </row>
    <row r="948" spans="1:18">
      <c r="A948" s="7" t="s">
        <v>19</v>
      </c>
      <c r="B948" s="1"/>
    </row>
    <row r="949" spans="1:18">
      <c r="A949" s="7" t="s">
        <v>19</v>
      </c>
      <c r="B949" s="1"/>
    </row>
    <row r="950" spans="1:18">
      <c r="A950" s="7" t="s">
        <v>19</v>
      </c>
      <c r="B950" s="1"/>
      <c r="R950" t="s">
        <v>358</v>
      </c>
    </row>
    <row r="951" spans="1:18">
      <c r="A951" s="7" t="s">
        <v>19</v>
      </c>
      <c r="B951" s="1"/>
    </row>
    <row r="952" spans="1:18">
      <c r="A952" s="7" t="s">
        <v>19</v>
      </c>
      <c r="B952" s="1"/>
    </row>
    <row r="953" spans="1:18">
      <c r="A953" s="7" t="s">
        <v>19</v>
      </c>
      <c r="B953" s="1"/>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row>
    <row r="960" spans="1:18">
      <c r="A960" s="7" t="s">
        <v>19</v>
      </c>
      <c r="B960" s="1"/>
    </row>
    <row r="961" spans="1:18">
      <c r="A961" s="7" t="s">
        <v>19</v>
      </c>
      <c r="B961" s="1"/>
    </row>
    <row r="962" spans="1:18">
      <c r="A962" s="7" t="s">
        <v>19</v>
      </c>
      <c r="B962" s="1"/>
    </row>
    <row r="963" spans="1:18">
      <c r="A963" s="7" t="s">
        <v>19</v>
      </c>
      <c r="B963" s="1"/>
    </row>
    <row r="964" spans="1:18">
      <c r="A964" s="7" t="s">
        <v>19</v>
      </c>
      <c r="B964" s="1"/>
    </row>
    <row r="965" spans="1:18">
      <c r="A965" s="7" t="s">
        <v>19</v>
      </c>
      <c r="B965" s="1"/>
    </row>
    <row r="966" spans="1:18">
      <c r="A966" s="7" t="s">
        <v>19</v>
      </c>
      <c r="B966" s="1"/>
    </row>
    <row r="967" spans="1:18">
      <c r="A967" s="7" t="s">
        <v>19</v>
      </c>
      <c r="B967" s="1"/>
    </row>
    <row r="968" spans="1:18">
      <c r="A968" s="7" t="s">
        <v>19</v>
      </c>
      <c r="B968" s="1"/>
    </row>
    <row r="969" spans="1:18">
      <c r="A969" s="7" t="s">
        <v>19</v>
      </c>
      <c r="B969" s="1"/>
    </row>
    <row r="970" spans="1:18">
      <c r="A970" s="7" t="s">
        <v>19</v>
      </c>
      <c r="B970" s="1"/>
    </row>
    <row r="971" spans="1:18">
      <c r="A971" s="7" t="s">
        <v>19</v>
      </c>
      <c r="B971" s="1"/>
    </row>
    <row r="972" spans="1:18">
      <c r="A972" s="7" t="s">
        <v>19</v>
      </c>
      <c r="B972" s="1"/>
      <c r="R972" t="s">
        <v>359</v>
      </c>
    </row>
    <row r="973" spans="1:18">
      <c r="A973" s="7" t="s">
        <v>19</v>
      </c>
      <c r="B973" s="1"/>
    </row>
    <row r="974" spans="1:18">
      <c r="A974" s="7" t="s">
        <v>19</v>
      </c>
      <c r="B974" s="1"/>
    </row>
    <row r="975" spans="1:18">
      <c r="A975" s="7" t="s">
        <v>19</v>
      </c>
      <c r="B975" s="1"/>
    </row>
    <row r="976" spans="1:18">
      <c r="A976" s="7" t="s">
        <v>19</v>
      </c>
      <c r="B976" s="1"/>
    </row>
    <row r="977" spans="1:2">
      <c r="A977" s="7" t="s">
        <v>19</v>
      </c>
      <c r="B977" s="1"/>
    </row>
    <row r="978" spans="1:2">
      <c r="A978" s="7" t="s">
        <v>19</v>
      </c>
      <c r="B978" s="1"/>
    </row>
    <row r="979" spans="1:2">
      <c r="A979" s="7" t="s">
        <v>19</v>
      </c>
      <c r="B979" s="1"/>
    </row>
    <row r="980" spans="1:2">
      <c r="A980" s="7" t="s">
        <v>19</v>
      </c>
      <c r="B980" s="1"/>
    </row>
    <row r="981" spans="1:2">
      <c r="A981" s="7" t="s">
        <v>19</v>
      </c>
      <c r="B981" s="1"/>
    </row>
    <row r="982" spans="1:2">
      <c r="A982" s="7" t="s">
        <v>19</v>
      </c>
      <c r="B982" s="1"/>
    </row>
    <row r="983" spans="1:2">
      <c r="A983" s="7" t="s">
        <v>19</v>
      </c>
      <c r="B983" s="1"/>
    </row>
    <row r="984" spans="1:2">
      <c r="A984" s="7" t="s">
        <v>19</v>
      </c>
      <c r="B984" s="1"/>
    </row>
    <row r="985" spans="1:2">
      <c r="A985" s="7" t="s">
        <v>19</v>
      </c>
      <c r="B985" s="1"/>
    </row>
    <row r="986" spans="1:2">
      <c r="A986" s="7" t="s">
        <v>19</v>
      </c>
      <c r="B986" s="1"/>
    </row>
    <row r="987" spans="1:2">
      <c r="A987" s="7" t="s">
        <v>19</v>
      </c>
      <c r="B987" s="1"/>
    </row>
    <row r="988" spans="1:2">
      <c r="A988" s="7" t="s">
        <v>19</v>
      </c>
      <c r="B988" s="1"/>
    </row>
    <row r="989" spans="1:2">
      <c r="A989" s="7" t="s">
        <v>19</v>
      </c>
      <c r="B989" s="1"/>
    </row>
    <row r="990" spans="1:2">
      <c r="A990" s="7" t="s">
        <v>19</v>
      </c>
      <c r="B990" s="1"/>
    </row>
    <row r="991" spans="1:2">
      <c r="A991" s="7" t="s">
        <v>19</v>
      </c>
      <c r="B991" s="1"/>
    </row>
    <row r="992" spans="1:2">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row>
    <row r="1001" spans="1:18">
      <c r="A1001" s="7" t="s">
        <v>19</v>
      </c>
      <c r="B1001" s="1"/>
    </row>
    <row r="1002" spans="1:18">
      <c r="A1002" s="7" t="s">
        <v>19</v>
      </c>
      <c r="B1002" s="1"/>
    </row>
    <row r="1003" spans="1:18">
      <c r="A1003" s="7" t="s">
        <v>19</v>
      </c>
      <c r="B1003" s="1"/>
    </row>
    <row r="1004" spans="1:18">
      <c r="A1004" s="7" t="s">
        <v>19</v>
      </c>
      <c r="B1004" s="1"/>
    </row>
    <row r="1005" spans="1:18">
      <c r="A1005" s="7" t="s">
        <v>19</v>
      </c>
      <c r="B1005" s="1"/>
    </row>
    <row r="1006" spans="1:18">
      <c r="A1006" s="7" t="s">
        <v>19</v>
      </c>
      <c r="B1006" s="1"/>
    </row>
    <row r="1007" spans="1:18">
      <c r="A1007" s="7" t="s">
        <v>19</v>
      </c>
      <c r="B1007" s="1"/>
      <c r="R1007" t="s">
        <v>360</v>
      </c>
    </row>
    <row r="1008" spans="1:18">
      <c r="A1008" s="7" t="s">
        <v>19</v>
      </c>
      <c r="B1008" s="1"/>
    </row>
    <row r="1009" spans="1:18">
      <c r="A1009" s="7" t="s">
        <v>19</v>
      </c>
      <c r="B1009" s="1"/>
    </row>
    <row r="1010" spans="1:18">
      <c r="A1010" s="7" t="s">
        <v>19</v>
      </c>
      <c r="B1010" s="1"/>
    </row>
    <row r="1011" spans="1:18">
      <c r="A1011" s="7" t="s">
        <v>19</v>
      </c>
      <c r="B1011" s="1"/>
    </row>
    <row r="1012" spans="1:18">
      <c r="A1012" s="7" t="s">
        <v>19</v>
      </c>
      <c r="B1012" s="1"/>
    </row>
    <row r="1013" spans="1:18">
      <c r="A1013" s="7" t="s">
        <v>19</v>
      </c>
      <c r="B1013" s="1"/>
    </row>
    <row r="1014" spans="1:18">
      <c r="A1014" s="7" t="s">
        <v>19</v>
      </c>
      <c r="B1014" s="1"/>
    </row>
    <row r="1015" spans="1:18">
      <c r="A1015" s="7" t="s">
        <v>19</v>
      </c>
      <c r="B1015" s="1"/>
    </row>
    <row r="1016" spans="1:18">
      <c r="A1016" s="7" t="s">
        <v>19</v>
      </c>
      <c r="B1016" s="1"/>
    </row>
    <row r="1017" spans="1:18">
      <c r="A1017" s="7" t="s">
        <v>19</v>
      </c>
      <c r="B1017" s="1"/>
    </row>
    <row r="1018" spans="1:18">
      <c r="A1018" s="7" t="s">
        <v>19</v>
      </c>
      <c r="B1018" s="1"/>
    </row>
    <row r="1019" spans="1:18">
      <c r="A1019" s="7" t="s">
        <v>19</v>
      </c>
      <c r="B1019" s="1"/>
      <c r="R1019" t="s">
        <v>352</v>
      </c>
    </row>
    <row r="1020" spans="1:18">
      <c r="A1020" s="7" t="s">
        <v>19</v>
      </c>
      <c r="B1020" s="1"/>
    </row>
    <row r="1021" spans="1:18">
      <c r="A1021" s="7" t="s">
        <v>19</v>
      </c>
      <c r="B1021" s="1"/>
    </row>
    <row r="1022" spans="1:18">
      <c r="A1022" s="7" t="s">
        <v>19</v>
      </c>
      <c r="B1022" s="1"/>
    </row>
    <row r="1023" spans="1:18">
      <c r="A1023" s="7" t="s">
        <v>19</v>
      </c>
      <c r="B1023" s="1"/>
    </row>
    <row r="1024" spans="1:18">
      <c r="A1024" s="7" t="s">
        <v>19</v>
      </c>
      <c r="B1024" s="1"/>
    </row>
    <row r="1025" spans="1:2">
      <c r="A1025" s="7" t="s">
        <v>19</v>
      </c>
      <c r="B1025" s="1"/>
    </row>
    <row r="1026" spans="1:2">
      <c r="A1026" s="7" t="s">
        <v>19</v>
      </c>
      <c r="B1026" s="1"/>
    </row>
    <row r="1027" spans="1:2">
      <c r="A1027" s="7" t="s">
        <v>19</v>
      </c>
      <c r="B1027" s="1"/>
    </row>
    <row r="1028" spans="1:2">
      <c r="A1028" s="7" t="s">
        <v>19</v>
      </c>
      <c r="B1028" s="1"/>
    </row>
    <row r="1029" spans="1:2">
      <c r="A1029" s="7" t="s">
        <v>19</v>
      </c>
      <c r="B1029" s="1"/>
    </row>
    <row r="1030" spans="1:2">
      <c r="A1030" s="7" t="s">
        <v>19</v>
      </c>
      <c r="B1030" s="1"/>
    </row>
    <row r="1031" spans="1:2">
      <c r="A1031" s="7" t="s">
        <v>19</v>
      </c>
      <c r="B1031" s="1"/>
    </row>
    <row r="1032" spans="1:2">
      <c r="A1032" s="7" t="s">
        <v>19</v>
      </c>
      <c r="B1032" s="1"/>
    </row>
    <row r="1033" spans="1:2">
      <c r="A1033" s="7" t="s">
        <v>19</v>
      </c>
      <c r="B1033" s="1"/>
    </row>
    <row r="1034" spans="1:2">
      <c r="A1034" s="7" t="s">
        <v>19</v>
      </c>
      <c r="B1034" s="1"/>
    </row>
    <row r="1035" spans="1:2">
      <c r="A1035" s="7" t="s">
        <v>19</v>
      </c>
      <c r="B1035" s="1"/>
    </row>
    <row r="1036" spans="1:2">
      <c r="A1036" s="7" t="s">
        <v>19</v>
      </c>
      <c r="B1036" s="1"/>
    </row>
    <row r="1037" spans="1:2">
      <c r="A1037" s="7" t="s">
        <v>19</v>
      </c>
      <c r="B1037" s="1"/>
    </row>
    <row r="1038" spans="1:2">
      <c r="A1038" s="7" t="s">
        <v>19</v>
      </c>
      <c r="B1038" s="1"/>
    </row>
    <row r="1039" spans="1:2">
      <c r="A1039" s="7" t="s">
        <v>19</v>
      </c>
      <c r="B1039" s="1"/>
    </row>
    <row r="1040" spans="1:2">
      <c r="A1040" s="7" t="s">
        <v>19</v>
      </c>
      <c r="B1040" s="1"/>
    </row>
    <row r="1041" spans="1:2">
      <c r="A1041" s="7" t="s">
        <v>19</v>
      </c>
      <c r="B1041" s="1"/>
    </row>
    <row r="1042" spans="1:2">
      <c r="A1042" s="7" t="s">
        <v>19</v>
      </c>
      <c r="B1042" s="1"/>
    </row>
    <row r="1043" spans="1:2">
      <c r="A1043" s="7" t="s">
        <v>19</v>
      </c>
      <c r="B1043" s="1"/>
    </row>
    <row r="1044" spans="1:2">
      <c r="A1044" s="7" t="s">
        <v>19</v>
      </c>
      <c r="B1044" s="1"/>
    </row>
    <row r="1045" spans="1:2">
      <c r="A1045" s="7" t="s">
        <v>19</v>
      </c>
      <c r="B1045" s="1"/>
    </row>
    <row r="1046" spans="1:2">
      <c r="A1046" s="7" t="s">
        <v>19</v>
      </c>
      <c r="B1046" s="1"/>
    </row>
    <row r="1047" spans="1:2">
      <c r="A1047" s="7" t="s">
        <v>19</v>
      </c>
      <c r="B1047" s="1"/>
    </row>
    <row r="1048" spans="1:2">
      <c r="A1048" s="7" t="s">
        <v>19</v>
      </c>
      <c r="B1048" s="1"/>
    </row>
    <row r="1049" spans="1:2">
      <c r="A1049" s="7" t="s">
        <v>19</v>
      </c>
      <c r="B1049" s="1"/>
    </row>
    <row r="1050" spans="1:2">
      <c r="A1050" s="7" t="s">
        <v>19</v>
      </c>
      <c r="B1050" s="1"/>
    </row>
    <row r="1051" spans="1:2">
      <c r="A1051" s="7" t="s">
        <v>19</v>
      </c>
      <c r="B1051" s="1"/>
    </row>
    <row r="1052" spans="1:2">
      <c r="A1052" s="7" t="s">
        <v>19</v>
      </c>
      <c r="B1052" s="1"/>
    </row>
    <row r="1053" spans="1:2">
      <c r="A1053" s="7" t="s">
        <v>19</v>
      </c>
      <c r="B1053" s="1"/>
    </row>
    <row r="1054" spans="1:2">
      <c r="A1054" s="7" t="s">
        <v>19</v>
      </c>
      <c r="B1054" s="1"/>
    </row>
    <row r="1055" spans="1:2">
      <c r="A1055" s="7" t="s">
        <v>19</v>
      </c>
      <c r="B1055" s="1"/>
    </row>
    <row r="1056" spans="1:2">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c r="R1064" t="s">
        <v>361</v>
      </c>
    </row>
    <row r="1065" spans="1:18">
      <c r="A1065" s="7" t="s">
        <v>19</v>
      </c>
      <c r="B1065" s="1"/>
    </row>
    <row r="1066" spans="1:18">
      <c r="A1066" s="7" t="s">
        <v>19</v>
      </c>
      <c r="B1066" s="1"/>
    </row>
    <row r="1067" spans="1:18">
      <c r="A1067" s="7" t="s">
        <v>19</v>
      </c>
      <c r="B1067" s="1"/>
    </row>
    <row r="1068" spans="1:18">
      <c r="A1068" s="7" t="s">
        <v>19</v>
      </c>
      <c r="B1068" s="1"/>
    </row>
    <row r="1069" spans="1:18">
      <c r="A1069" s="7" t="s">
        <v>19</v>
      </c>
      <c r="B1069" s="1"/>
    </row>
    <row r="1070" spans="1:18">
      <c r="A1070" s="7" t="s">
        <v>19</v>
      </c>
      <c r="B1070" s="1"/>
    </row>
    <row r="1071" spans="1:18">
      <c r="A1071" s="7" t="s">
        <v>19</v>
      </c>
      <c r="B1071" s="1"/>
    </row>
    <row r="1072" spans="1:18">
      <c r="A1072" s="7" t="s">
        <v>19</v>
      </c>
      <c r="B1072" s="1"/>
    </row>
    <row r="1073" spans="1:18">
      <c r="A1073" s="7" t="s">
        <v>19</v>
      </c>
      <c r="B1073" s="1"/>
    </row>
    <row r="1074" spans="1:18">
      <c r="A1074" s="7" t="s">
        <v>19</v>
      </c>
      <c r="B1074" s="1"/>
    </row>
    <row r="1075" spans="1:18">
      <c r="A1075" s="7" t="s">
        <v>19</v>
      </c>
      <c r="B1075" s="1"/>
    </row>
    <row r="1076" spans="1:18">
      <c r="A1076" s="7" t="s">
        <v>19</v>
      </c>
      <c r="B1076" s="1"/>
    </row>
    <row r="1077" spans="1:18">
      <c r="A1077" s="7" t="s">
        <v>19</v>
      </c>
      <c r="B1077" s="1"/>
    </row>
    <row r="1078" spans="1:18">
      <c r="A1078" s="7" t="s">
        <v>19</v>
      </c>
      <c r="B1078" s="1"/>
    </row>
    <row r="1079" spans="1:18">
      <c r="A1079" s="7" t="s">
        <v>19</v>
      </c>
      <c r="B1079" s="1"/>
    </row>
    <row r="1080" spans="1:18">
      <c r="A1080" s="7" t="s">
        <v>19</v>
      </c>
      <c r="B1080" s="1"/>
    </row>
    <row r="1081" spans="1:18">
      <c r="A1081" s="7" t="s">
        <v>19</v>
      </c>
      <c r="B1081" s="1"/>
    </row>
    <row r="1082" spans="1:18">
      <c r="A1082" s="7" t="s">
        <v>19</v>
      </c>
      <c r="B1082" s="1"/>
    </row>
    <row r="1083" spans="1:18">
      <c r="A1083" s="7" t="s">
        <v>19</v>
      </c>
      <c r="B1083" s="1"/>
    </row>
    <row r="1084" spans="1:18">
      <c r="A1084" s="7" t="s">
        <v>19</v>
      </c>
      <c r="B1084" s="1"/>
    </row>
    <row r="1085" spans="1:18">
      <c r="A1085" s="7" t="s">
        <v>19</v>
      </c>
      <c r="B1085" s="1"/>
    </row>
    <row r="1086" spans="1:18">
      <c r="A1086" s="7" t="s">
        <v>19</v>
      </c>
      <c r="B1086" s="1"/>
      <c r="R1086" t="s">
        <v>362</v>
      </c>
    </row>
    <row r="1087" spans="1:18">
      <c r="A1087" s="7" t="s">
        <v>19</v>
      </c>
      <c r="B1087" s="1"/>
    </row>
    <row r="1088" spans="1:18">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c r="R1096" t="s">
        <v>363</v>
      </c>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row>
    <row r="1102" spans="1:18">
      <c r="A1102" s="7" t="s">
        <v>19</v>
      </c>
      <c r="B1102" s="1"/>
    </row>
    <row r="1103" spans="1:18">
      <c r="A1103" s="7" t="s">
        <v>19</v>
      </c>
      <c r="B1103" s="1"/>
      <c r="R1103" t="s">
        <v>364</v>
      </c>
    </row>
    <row r="1104" spans="1:18">
      <c r="A1104" s="7" t="s">
        <v>19</v>
      </c>
      <c r="B1104" s="1"/>
    </row>
    <row r="1105" spans="1:2">
      <c r="A1105" s="7" t="s">
        <v>19</v>
      </c>
      <c r="B1105" s="1"/>
    </row>
    <row r="1106" spans="1:2">
      <c r="A1106" s="7" t="s">
        <v>19</v>
      </c>
      <c r="B1106" s="1"/>
    </row>
    <row r="1107" spans="1:2">
      <c r="A1107" s="7" t="s">
        <v>19</v>
      </c>
      <c r="B1107" s="1"/>
    </row>
    <row r="1108" spans="1:2">
      <c r="A1108" s="7" t="s">
        <v>19</v>
      </c>
      <c r="B1108" s="1"/>
    </row>
    <row r="1109" spans="1:2">
      <c r="A1109" s="7" t="s">
        <v>19</v>
      </c>
      <c r="B1109" s="1"/>
    </row>
    <row r="1110" spans="1:2">
      <c r="A1110" s="7" t="s">
        <v>19</v>
      </c>
      <c r="B1110" s="1"/>
    </row>
    <row r="1111" spans="1:2">
      <c r="A1111" s="7" t="s">
        <v>19</v>
      </c>
      <c r="B1111" s="1"/>
    </row>
    <row r="1112" spans="1:2">
      <c r="A1112" s="7" t="s">
        <v>19</v>
      </c>
      <c r="B1112" s="1"/>
    </row>
    <row r="1113" spans="1:2">
      <c r="A1113" s="7" t="s">
        <v>19</v>
      </c>
      <c r="B1113" s="1"/>
    </row>
    <row r="1114" spans="1:2">
      <c r="A1114" s="7" t="s">
        <v>19</v>
      </c>
      <c r="B1114" s="1"/>
    </row>
    <row r="1115" spans="1:2">
      <c r="A1115" s="7" t="s">
        <v>19</v>
      </c>
      <c r="B1115" s="1"/>
    </row>
    <row r="1116" spans="1:2">
      <c r="A1116" s="7" t="s">
        <v>19</v>
      </c>
      <c r="B1116" s="1"/>
    </row>
    <row r="1117" spans="1:2">
      <c r="A1117" s="7" t="s">
        <v>19</v>
      </c>
      <c r="B1117" s="1"/>
    </row>
    <row r="1118" spans="1:2">
      <c r="A1118" s="7" t="s">
        <v>19</v>
      </c>
      <c r="B1118" s="1"/>
    </row>
    <row r="1119" spans="1:2">
      <c r="A1119" s="7" t="s">
        <v>19</v>
      </c>
      <c r="B1119" s="1"/>
    </row>
    <row r="1120" spans="1:2">
      <c r="A1120" s="7" t="s">
        <v>19</v>
      </c>
      <c r="B1120" s="1"/>
    </row>
    <row r="1121" spans="1:18">
      <c r="A1121" s="7" t="s">
        <v>19</v>
      </c>
      <c r="B1121" s="1"/>
      <c r="R1121" t="s">
        <v>365</v>
      </c>
    </row>
    <row r="1122" spans="1:18">
      <c r="A1122" s="7" t="s">
        <v>19</v>
      </c>
      <c r="B1122" s="1"/>
      <c r="R1122" t="s">
        <v>366</v>
      </c>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row>
    <row r="1130" spans="1:18">
      <c r="A1130" s="7" t="s">
        <v>19</v>
      </c>
      <c r="B1130" s="1"/>
    </row>
    <row r="1131" spans="1:18">
      <c r="A1131" s="7" t="s">
        <v>19</v>
      </c>
      <c r="B1131" s="1"/>
    </row>
    <row r="1132" spans="1:18">
      <c r="A1132" s="7" t="s">
        <v>19</v>
      </c>
      <c r="B1132" s="1"/>
    </row>
    <row r="1133" spans="1:18">
      <c r="A1133" s="7" t="s">
        <v>19</v>
      </c>
      <c r="B1133" s="1"/>
    </row>
    <row r="1134" spans="1:18">
      <c r="A1134" s="7" t="s">
        <v>19</v>
      </c>
      <c r="B1134" s="1"/>
    </row>
    <row r="1135" spans="1:18">
      <c r="A1135" s="7" t="s">
        <v>19</v>
      </c>
      <c r="B1135" s="1"/>
    </row>
    <row r="1136" spans="1:18">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row>
    <row r="1144" spans="1:18">
      <c r="A1144" s="7" t="s">
        <v>19</v>
      </c>
      <c r="B1144" s="1"/>
    </row>
    <row r="1145" spans="1:18">
      <c r="A1145" s="7" t="s">
        <v>19</v>
      </c>
      <c r="B1145" s="1"/>
    </row>
    <row r="1146" spans="1:18">
      <c r="A1146" s="7" t="s">
        <v>19</v>
      </c>
      <c r="B1146" s="1"/>
    </row>
    <row r="1147" spans="1:18">
      <c r="A1147" s="7" t="s">
        <v>19</v>
      </c>
      <c r="B1147" s="1"/>
    </row>
    <row r="1148" spans="1:18">
      <c r="A1148" s="7" t="s">
        <v>19</v>
      </c>
      <c r="B1148" s="1"/>
      <c r="R1148" t="s">
        <v>367</v>
      </c>
    </row>
    <row r="1149" spans="1:18">
      <c r="A1149" s="7" t="s">
        <v>19</v>
      </c>
      <c r="B1149" s="1"/>
    </row>
    <row r="1150" spans="1:18">
      <c r="A1150" s="7" t="s">
        <v>19</v>
      </c>
      <c r="B1150" s="1"/>
    </row>
    <row r="1151" spans="1:18">
      <c r="A1151" s="7" t="s">
        <v>19</v>
      </c>
      <c r="B1151" s="1"/>
    </row>
    <row r="1152" spans="1:18">
      <c r="A1152" s="7" t="s">
        <v>19</v>
      </c>
      <c r="B1152" s="1"/>
    </row>
    <row r="1153" spans="1:18">
      <c r="A1153" s="7" t="s">
        <v>19</v>
      </c>
      <c r="B1153" s="1"/>
    </row>
    <row r="1154" spans="1:18">
      <c r="A1154" s="7" t="s">
        <v>19</v>
      </c>
      <c r="B1154" s="1"/>
    </row>
    <row r="1155" spans="1:18">
      <c r="A1155" s="7" t="s">
        <v>19</v>
      </c>
      <c r="B1155" s="1"/>
    </row>
    <row r="1156" spans="1:18">
      <c r="A1156" s="7" t="s">
        <v>19</v>
      </c>
      <c r="B1156" s="1"/>
    </row>
    <row r="1157" spans="1:18">
      <c r="A1157" s="7" t="s">
        <v>19</v>
      </c>
      <c r="B1157" s="1"/>
    </row>
    <row r="1158" spans="1:18">
      <c r="A1158" s="7" t="s">
        <v>19</v>
      </c>
      <c r="B1158" s="1"/>
    </row>
    <row r="1159" spans="1:18">
      <c r="A1159" s="7" t="s">
        <v>19</v>
      </c>
      <c r="B1159" s="1"/>
    </row>
    <row r="1160" spans="1:18">
      <c r="A1160" s="7" t="s">
        <v>19</v>
      </c>
      <c r="B1160" s="1"/>
    </row>
    <row r="1161" spans="1:18">
      <c r="A1161" s="7" t="s">
        <v>19</v>
      </c>
      <c r="B1161" s="1"/>
    </row>
    <row r="1162" spans="1:18">
      <c r="A1162" s="7" t="s">
        <v>19</v>
      </c>
      <c r="B1162" s="1"/>
    </row>
    <row r="1163" spans="1:18">
      <c r="A1163" s="7" t="s">
        <v>19</v>
      </c>
      <c r="B1163" s="1"/>
    </row>
    <row r="1164" spans="1:18">
      <c r="A1164" s="7" t="s">
        <v>19</v>
      </c>
      <c r="B1164" s="1"/>
    </row>
    <row r="1165" spans="1:18">
      <c r="A1165" s="7" t="s">
        <v>19</v>
      </c>
      <c r="B1165" s="1"/>
      <c r="R1165" t="s">
        <v>364</v>
      </c>
    </row>
    <row r="1166" spans="1:18">
      <c r="A1166" s="7" t="s">
        <v>19</v>
      </c>
      <c r="B1166" s="1"/>
    </row>
    <row r="1167" spans="1:18">
      <c r="A1167" s="7" t="s">
        <v>19</v>
      </c>
      <c r="B1167" s="1"/>
    </row>
    <row r="1168" spans="1:18">
      <c r="A1168" s="7" t="s">
        <v>19</v>
      </c>
      <c r="B1168" s="1"/>
    </row>
    <row r="1169" spans="1:2">
      <c r="A1169" s="7" t="s">
        <v>19</v>
      </c>
      <c r="B1169" s="1"/>
    </row>
    <row r="1170" spans="1:2">
      <c r="A1170" s="7" t="s">
        <v>19</v>
      </c>
      <c r="B1170" s="1"/>
    </row>
    <row r="1171" spans="1:2">
      <c r="A1171" s="7" t="s">
        <v>19</v>
      </c>
      <c r="B1171" s="1"/>
    </row>
    <row r="1172" spans="1:2">
      <c r="A1172" s="7" t="s">
        <v>19</v>
      </c>
      <c r="B1172" s="1"/>
    </row>
    <row r="1173" spans="1:2">
      <c r="A1173" s="7" t="s">
        <v>19</v>
      </c>
      <c r="B1173" s="1"/>
    </row>
    <row r="1174" spans="1:2">
      <c r="A1174" s="7" t="s">
        <v>19</v>
      </c>
      <c r="B1174" s="1"/>
    </row>
    <row r="1175" spans="1:2">
      <c r="A1175" s="7" t="s">
        <v>19</v>
      </c>
      <c r="B1175" s="1"/>
    </row>
    <row r="1176" spans="1:2">
      <c r="A1176" s="7" t="s">
        <v>19</v>
      </c>
      <c r="B1176" s="1"/>
    </row>
    <row r="1177" spans="1:2">
      <c r="A1177" s="7" t="s">
        <v>19</v>
      </c>
      <c r="B1177" s="1"/>
    </row>
    <row r="1178" spans="1:2">
      <c r="A1178" s="7" t="s">
        <v>19</v>
      </c>
      <c r="B1178" s="1"/>
    </row>
    <row r="1179" spans="1:2">
      <c r="A1179" s="7" t="s">
        <v>19</v>
      </c>
      <c r="B1179" s="1"/>
    </row>
    <row r="1180" spans="1:2">
      <c r="A1180" s="7" t="s">
        <v>19</v>
      </c>
      <c r="B1180" s="1"/>
    </row>
    <row r="1181" spans="1:2">
      <c r="A1181" s="7" t="s">
        <v>19</v>
      </c>
      <c r="B1181" s="1"/>
    </row>
    <row r="1182" spans="1:2">
      <c r="A1182" s="7" t="s">
        <v>19</v>
      </c>
      <c r="B1182" s="1"/>
    </row>
    <row r="1183" spans="1:2">
      <c r="A1183" s="7" t="s">
        <v>19</v>
      </c>
      <c r="B1183" s="1"/>
    </row>
    <row r="1184" spans="1:2">
      <c r="A1184" s="7" t="s">
        <v>19</v>
      </c>
      <c r="B1184" s="1"/>
    </row>
    <row r="1185" spans="1:18">
      <c r="A1185" s="7" t="s">
        <v>19</v>
      </c>
      <c r="B1185" s="1"/>
    </row>
    <row r="1186" spans="1:18">
      <c r="A1186" s="7" t="s">
        <v>19</v>
      </c>
      <c r="B1186" s="1"/>
    </row>
    <row r="1187" spans="1:18">
      <c r="A1187" s="7" t="s">
        <v>19</v>
      </c>
      <c r="B1187" s="1"/>
    </row>
    <row r="1188" spans="1:18">
      <c r="A1188" s="7" t="s">
        <v>19</v>
      </c>
      <c r="B1188" s="1"/>
      <c r="R1188" t="s">
        <v>368</v>
      </c>
    </row>
    <row r="1189" spans="1:18">
      <c r="A1189" s="7" t="s">
        <v>19</v>
      </c>
      <c r="B1189" s="1"/>
      <c r="R1189" t="s">
        <v>369</v>
      </c>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row>
    <row r="1196" spans="1:18">
      <c r="A1196" s="7" t="s">
        <v>19</v>
      </c>
      <c r="B1196" s="1"/>
    </row>
    <row r="1197" spans="1:18">
      <c r="A1197" s="7" t="s">
        <v>19</v>
      </c>
      <c r="B1197" s="1"/>
    </row>
    <row r="1198" spans="1:18">
      <c r="A1198" s="7" t="s">
        <v>19</v>
      </c>
      <c r="B1198" s="1"/>
    </row>
    <row r="1199" spans="1:18">
      <c r="A1199" s="7" t="s">
        <v>19</v>
      </c>
      <c r="B1199" s="1"/>
    </row>
    <row r="1200" spans="1:18">
      <c r="A1200" s="7" t="s">
        <v>19</v>
      </c>
      <c r="B1200" s="1"/>
    </row>
    <row r="1201" spans="1:2">
      <c r="A1201" s="7" t="s">
        <v>19</v>
      </c>
      <c r="B1201" s="1"/>
    </row>
    <row r="1202" spans="1:2">
      <c r="A1202" s="7" t="s">
        <v>19</v>
      </c>
      <c r="B1202" s="1"/>
    </row>
    <row r="1203" spans="1:2">
      <c r="A1203" s="7" t="s">
        <v>19</v>
      </c>
      <c r="B1203" s="1"/>
    </row>
    <row r="1204" spans="1:2">
      <c r="A1204" s="7" t="s">
        <v>19</v>
      </c>
      <c r="B1204" s="1"/>
    </row>
    <row r="1205" spans="1:2">
      <c r="A1205" s="7" t="s">
        <v>19</v>
      </c>
      <c r="B1205" s="1"/>
    </row>
    <row r="1206" spans="1:2">
      <c r="A1206" s="7" t="s">
        <v>19</v>
      </c>
      <c r="B1206" s="1"/>
    </row>
    <row r="1207" spans="1:2">
      <c r="A1207" s="7" t="s">
        <v>19</v>
      </c>
      <c r="B1207" s="1"/>
    </row>
    <row r="1208" spans="1:2">
      <c r="A1208" s="7" t="s">
        <v>19</v>
      </c>
      <c r="B1208" s="1"/>
    </row>
    <row r="1209" spans="1:2">
      <c r="A1209" s="7" t="s">
        <v>19</v>
      </c>
      <c r="B1209" s="1"/>
    </row>
    <row r="1210" spans="1:2">
      <c r="A1210" s="7" t="s">
        <v>19</v>
      </c>
      <c r="B1210" s="1"/>
    </row>
    <row r="1211" spans="1:2">
      <c r="A1211" s="7" t="s">
        <v>19</v>
      </c>
      <c r="B1211" s="1"/>
    </row>
    <row r="1212" spans="1:2">
      <c r="A1212" s="7" t="s">
        <v>19</v>
      </c>
      <c r="B1212" s="1"/>
    </row>
    <row r="1213" spans="1:2">
      <c r="A1213" s="7" t="s">
        <v>19</v>
      </c>
      <c r="B1213" s="1"/>
    </row>
    <row r="1214" spans="1:2">
      <c r="A1214" s="7" t="s">
        <v>19</v>
      </c>
      <c r="B1214" s="1"/>
    </row>
    <row r="1215" spans="1:2">
      <c r="A1215" s="7" t="s">
        <v>19</v>
      </c>
      <c r="B1215" s="1"/>
    </row>
    <row r="1216" spans="1:2">
      <c r="A1216" s="7" t="s">
        <v>19</v>
      </c>
      <c r="B1216" s="1"/>
    </row>
    <row r="1217" spans="1:18">
      <c r="A1217" s="7" t="s">
        <v>19</v>
      </c>
      <c r="B1217" s="1"/>
    </row>
    <row r="1218" spans="1:18">
      <c r="A1218" s="7" t="s">
        <v>19</v>
      </c>
      <c r="B1218" s="1"/>
    </row>
    <row r="1219" spans="1:18">
      <c r="A1219" s="7" t="s">
        <v>19</v>
      </c>
      <c r="B1219" s="1"/>
      <c r="R1219" t="s">
        <v>370</v>
      </c>
    </row>
    <row r="1220" spans="1:18">
      <c r="A1220" s="7" t="s">
        <v>19</v>
      </c>
      <c r="B1220" s="1"/>
    </row>
    <row r="1221" spans="1:18">
      <c r="A1221" s="7" t="s">
        <v>19</v>
      </c>
      <c r="B1221" s="1"/>
    </row>
    <row r="1222" spans="1:18">
      <c r="A1222" s="7" t="s">
        <v>19</v>
      </c>
      <c r="B1222" s="1"/>
    </row>
    <row r="1223" spans="1:18">
      <c r="A1223" s="7" t="s">
        <v>19</v>
      </c>
      <c r="B1223" s="1"/>
    </row>
    <row r="1224" spans="1:18">
      <c r="A1224" s="7" t="s">
        <v>19</v>
      </c>
      <c r="B1224" s="1"/>
    </row>
    <row r="1225" spans="1:18">
      <c r="A1225" s="7" t="s">
        <v>19</v>
      </c>
      <c r="B1225" s="1"/>
    </row>
    <row r="1226" spans="1:18">
      <c r="A1226" s="7" t="s">
        <v>19</v>
      </c>
      <c r="B1226" s="1"/>
    </row>
    <row r="1227" spans="1:18">
      <c r="A1227" s="7" t="s">
        <v>19</v>
      </c>
      <c r="B1227" s="1"/>
    </row>
    <row r="1228" spans="1:18">
      <c r="A1228" s="7" t="s">
        <v>19</v>
      </c>
      <c r="B1228" s="1"/>
    </row>
    <row r="1229" spans="1:18">
      <c r="A1229" s="7" t="s">
        <v>19</v>
      </c>
      <c r="B1229" s="1"/>
    </row>
    <row r="1230" spans="1:18">
      <c r="A1230" s="7" t="s">
        <v>19</v>
      </c>
      <c r="B1230" s="1"/>
    </row>
    <row r="1231" spans="1:18">
      <c r="A1231" s="7" t="s">
        <v>19</v>
      </c>
      <c r="B1231" s="1"/>
    </row>
    <row r="1232" spans="1:18">
      <c r="A1232" s="7" t="s">
        <v>19</v>
      </c>
      <c r="B1232" s="1"/>
    </row>
    <row r="1233" spans="1:2">
      <c r="A1233" s="7" t="s">
        <v>19</v>
      </c>
      <c r="B1233" s="1"/>
    </row>
    <row r="1234" spans="1:2">
      <c r="A1234" s="7" t="s">
        <v>19</v>
      </c>
      <c r="B1234" s="1"/>
    </row>
    <row r="1235" spans="1:2">
      <c r="A1235" s="7" t="s">
        <v>19</v>
      </c>
      <c r="B1235" s="1"/>
    </row>
    <row r="1236" spans="1:2">
      <c r="A1236" s="7" t="s">
        <v>19</v>
      </c>
      <c r="B1236" s="1"/>
    </row>
    <row r="1237" spans="1:2">
      <c r="A1237" s="7" t="s">
        <v>19</v>
      </c>
      <c r="B1237" s="1"/>
    </row>
    <row r="1238" spans="1:2">
      <c r="A1238" s="7" t="s">
        <v>19</v>
      </c>
      <c r="B1238" s="1"/>
    </row>
    <row r="1239" spans="1:2">
      <c r="A1239" s="7" t="s">
        <v>19</v>
      </c>
      <c r="B1239" s="1"/>
    </row>
    <row r="1240" spans="1:2">
      <c r="A1240" s="7" t="s">
        <v>19</v>
      </c>
      <c r="B1240" s="1"/>
    </row>
    <row r="1241" spans="1:2">
      <c r="A1241" s="7" t="s">
        <v>19</v>
      </c>
      <c r="B1241" s="1"/>
    </row>
    <row r="1242" spans="1:2">
      <c r="A1242" s="7" t="s">
        <v>19</v>
      </c>
      <c r="B1242" s="1"/>
    </row>
    <row r="1243" spans="1:2">
      <c r="A1243" s="7" t="s">
        <v>19</v>
      </c>
      <c r="B1243" s="1"/>
    </row>
    <row r="1244" spans="1:2">
      <c r="A1244" s="7" t="s">
        <v>19</v>
      </c>
      <c r="B1244" s="1"/>
    </row>
    <row r="1245" spans="1:2">
      <c r="A1245" s="7" t="s">
        <v>19</v>
      </c>
      <c r="B1245" s="1"/>
    </row>
    <row r="1246" spans="1:2">
      <c r="A1246" s="7" t="s">
        <v>19</v>
      </c>
      <c r="B1246" s="1"/>
    </row>
    <row r="1247" spans="1:2">
      <c r="A1247" s="7" t="s">
        <v>19</v>
      </c>
      <c r="B1247" s="1"/>
    </row>
    <row r="1248" spans="1:2">
      <c r="A1248" s="7" t="s">
        <v>19</v>
      </c>
      <c r="B1248" s="1"/>
    </row>
    <row r="1249" spans="1:18">
      <c r="A1249" s="7" t="s">
        <v>19</v>
      </c>
      <c r="B1249" s="1"/>
    </row>
    <row r="1250" spans="1:18">
      <c r="A1250" s="7" t="s">
        <v>19</v>
      </c>
      <c r="B1250" s="1"/>
      <c r="R1250" t="s">
        <v>371</v>
      </c>
    </row>
    <row r="1251" spans="1:18">
      <c r="A1251" s="7" t="s">
        <v>19</v>
      </c>
      <c r="B1251" s="1"/>
    </row>
    <row r="1252" spans="1:18">
      <c r="A1252" s="7" t="s">
        <v>19</v>
      </c>
      <c r="B1252" s="1"/>
    </row>
    <row r="1253" spans="1:18">
      <c r="A1253" s="7" t="s">
        <v>19</v>
      </c>
      <c r="B1253" s="1"/>
    </row>
    <row r="1254" spans="1:18">
      <c r="A1254" s="7" t="s">
        <v>19</v>
      </c>
      <c r="B1254" s="1"/>
    </row>
    <row r="1255" spans="1:18">
      <c r="A1255" s="7" t="s">
        <v>19</v>
      </c>
      <c r="B1255" s="1"/>
    </row>
    <row r="1256" spans="1:18">
      <c r="A1256" s="7" t="s">
        <v>19</v>
      </c>
      <c r="B1256" s="1"/>
    </row>
    <row r="1257" spans="1:18">
      <c r="A1257" s="7" t="s">
        <v>19</v>
      </c>
      <c r="B1257" s="1"/>
    </row>
    <row r="1258" spans="1:18">
      <c r="A1258" s="7" t="s">
        <v>19</v>
      </c>
      <c r="B1258" s="1"/>
    </row>
    <row r="1259" spans="1:18">
      <c r="A1259" s="7" t="s">
        <v>19</v>
      </c>
      <c r="B1259" s="1"/>
    </row>
    <row r="1260" spans="1:18">
      <c r="A1260" s="7" t="s">
        <v>19</v>
      </c>
      <c r="B1260" s="1"/>
    </row>
    <row r="1261" spans="1:18">
      <c r="A1261" s="7" t="s">
        <v>19</v>
      </c>
      <c r="B1261" s="1"/>
    </row>
    <row r="1262" spans="1:18">
      <c r="A1262" s="7" t="s">
        <v>19</v>
      </c>
      <c r="B1262" s="1"/>
    </row>
    <row r="1263" spans="1:18">
      <c r="A1263" s="7" t="s">
        <v>19</v>
      </c>
      <c r="B1263" s="1"/>
    </row>
    <row r="1264" spans="1:18">
      <c r="A1264" s="7" t="s">
        <v>19</v>
      </c>
      <c r="B1264" s="1"/>
    </row>
    <row r="1265" spans="1:18">
      <c r="A1265" s="7" t="s">
        <v>19</v>
      </c>
      <c r="B1265" s="1"/>
    </row>
    <row r="1266" spans="1:18">
      <c r="A1266" s="7" t="s">
        <v>19</v>
      </c>
      <c r="B1266" s="1"/>
    </row>
    <row r="1267" spans="1:18">
      <c r="A1267" s="7" t="s">
        <v>19</v>
      </c>
      <c r="B1267" s="1"/>
    </row>
    <row r="1268" spans="1:18">
      <c r="A1268" s="7" t="s">
        <v>19</v>
      </c>
      <c r="B1268" s="1"/>
    </row>
    <row r="1269" spans="1:18">
      <c r="A1269" s="7" t="s">
        <v>19</v>
      </c>
      <c r="B1269" s="1"/>
    </row>
    <row r="1270" spans="1:18">
      <c r="A1270" s="7" t="s">
        <v>19</v>
      </c>
      <c r="B1270" s="1"/>
    </row>
    <row r="1271" spans="1:18">
      <c r="A1271" s="7" t="s">
        <v>19</v>
      </c>
      <c r="B1271" s="1"/>
    </row>
    <row r="1272" spans="1:18">
      <c r="A1272" s="7" t="s">
        <v>19</v>
      </c>
      <c r="B1272" s="1"/>
    </row>
    <row r="1273" spans="1:18">
      <c r="A1273" s="7" t="s">
        <v>19</v>
      </c>
      <c r="B1273" s="1"/>
    </row>
    <row r="1274" spans="1:18">
      <c r="A1274" s="7" t="s">
        <v>19</v>
      </c>
      <c r="B1274" s="1"/>
    </row>
    <row r="1275" spans="1:18">
      <c r="A1275" s="7" t="s">
        <v>19</v>
      </c>
      <c r="B1275" s="1"/>
    </row>
    <row r="1276" spans="1:18">
      <c r="A1276" s="7" t="s">
        <v>19</v>
      </c>
      <c r="B1276" s="1"/>
    </row>
    <row r="1277" spans="1:18">
      <c r="A1277" s="7" t="s">
        <v>19</v>
      </c>
      <c r="B1277" s="1"/>
    </row>
    <row r="1278" spans="1:18">
      <c r="A1278" s="7" t="s">
        <v>19</v>
      </c>
      <c r="B1278" s="1"/>
    </row>
    <row r="1279" spans="1:18">
      <c r="A1279" s="7" t="s">
        <v>19</v>
      </c>
      <c r="B1279" s="1"/>
    </row>
    <row r="1280" spans="1:18">
      <c r="A1280" s="7" t="s">
        <v>19</v>
      </c>
      <c r="B1280" s="1"/>
      <c r="R1280" t="s">
        <v>372</v>
      </c>
    </row>
    <row r="1281" spans="1:2">
      <c r="A1281" s="7" t="s">
        <v>19</v>
      </c>
      <c r="B1281" s="1"/>
    </row>
    <row r="1282" spans="1:2">
      <c r="A1282" s="7" t="s">
        <v>19</v>
      </c>
      <c r="B1282" s="1"/>
    </row>
    <row r="1283" spans="1:2">
      <c r="A1283" s="7" t="s">
        <v>19</v>
      </c>
      <c r="B1283" s="1"/>
    </row>
    <row r="1284" spans="1:2">
      <c r="A1284" s="7" t="s">
        <v>19</v>
      </c>
      <c r="B1284" s="1"/>
    </row>
    <row r="1285" spans="1:2">
      <c r="A1285" s="7" t="s">
        <v>19</v>
      </c>
      <c r="B1285" s="1"/>
    </row>
    <row r="1286" spans="1:2">
      <c r="A1286" s="7" t="s">
        <v>19</v>
      </c>
      <c r="B1286" s="1"/>
    </row>
    <row r="1287" spans="1:2">
      <c r="A1287" s="7" t="s">
        <v>19</v>
      </c>
      <c r="B1287" s="1"/>
    </row>
    <row r="1288" spans="1:2">
      <c r="A1288" s="7" t="s">
        <v>19</v>
      </c>
      <c r="B1288" s="1"/>
    </row>
    <row r="1289" spans="1:2">
      <c r="A1289" s="7" t="s">
        <v>19</v>
      </c>
      <c r="B1289" s="1"/>
    </row>
    <row r="1290" spans="1:2">
      <c r="A1290" s="7" t="s">
        <v>19</v>
      </c>
      <c r="B1290" s="1"/>
    </row>
    <row r="1291" spans="1:2">
      <c r="A1291" s="7" t="s">
        <v>19</v>
      </c>
      <c r="B1291" s="1"/>
    </row>
    <row r="1292" spans="1:2">
      <c r="A1292" s="7" t="s">
        <v>19</v>
      </c>
      <c r="B1292" s="1"/>
    </row>
    <row r="1293" spans="1:2">
      <c r="A1293" s="7" t="s">
        <v>19</v>
      </c>
      <c r="B1293" s="1"/>
    </row>
    <row r="1294" spans="1:2">
      <c r="A1294" s="7" t="s">
        <v>19</v>
      </c>
      <c r="B1294" s="1"/>
    </row>
    <row r="1295" spans="1:2">
      <c r="A1295" s="7" t="s">
        <v>19</v>
      </c>
      <c r="B1295" s="1"/>
    </row>
    <row r="1296" spans="1:2">
      <c r="A1296" s="7" t="s">
        <v>19</v>
      </c>
      <c r="B1296" s="1"/>
    </row>
    <row r="1297" spans="1:18">
      <c r="A1297" s="7" t="s">
        <v>19</v>
      </c>
      <c r="B1297" s="1"/>
    </row>
    <row r="1298" spans="1:18">
      <c r="A1298" s="7" t="s">
        <v>19</v>
      </c>
      <c r="B1298" s="1"/>
    </row>
    <row r="1299" spans="1:18">
      <c r="A1299" s="7" t="s">
        <v>19</v>
      </c>
      <c r="B1299" s="1"/>
    </row>
    <row r="1300" spans="1:18">
      <c r="A1300" s="7" t="s">
        <v>19</v>
      </c>
      <c r="B1300" s="1"/>
    </row>
    <row r="1301" spans="1:18">
      <c r="A1301" s="7" t="s">
        <v>19</v>
      </c>
      <c r="B1301" s="1"/>
    </row>
    <row r="1302" spans="1:18">
      <c r="A1302" s="7" t="s">
        <v>19</v>
      </c>
      <c r="B1302" s="1"/>
    </row>
    <row r="1303" spans="1:18">
      <c r="A1303" s="7" t="s">
        <v>19</v>
      </c>
      <c r="B1303" s="1"/>
      <c r="R1303" t="s">
        <v>373</v>
      </c>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row>
    <row r="1311" spans="1:18">
      <c r="A1311" s="7" t="s">
        <v>19</v>
      </c>
      <c r="B1311" s="1"/>
    </row>
    <row r="1312" spans="1:18">
      <c r="A1312" s="7" t="s">
        <v>19</v>
      </c>
      <c r="B1312" s="1"/>
    </row>
    <row r="1313" spans="1:18">
      <c r="A1313" s="7" t="s">
        <v>19</v>
      </c>
      <c r="B1313" s="1"/>
    </row>
    <row r="1314" spans="1:18">
      <c r="A1314" s="7" t="s">
        <v>19</v>
      </c>
      <c r="B1314" s="1"/>
    </row>
    <row r="1315" spans="1:18">
      <c r="A1315" s="7" t="s">
        <v>19</v>
      </c>
      <c r="B1315" s="1"/>
    </row>
    <row r="1316" spans="1:18">
      <c r="A1316" s="7" t="s">
        <v>19</v>
      </c>
      <c r="B1316" s="1"/>
    </row>
    <row r="1317" spans="1:18">
      <c r="A1317" s="7" t="s">
        <v>19</v>
      </c>
      <c r="B1317" s="1"/>
      <c r="R1317" t="s">
        <v>374</v>
      </c>
    </row>
    <row r="1318" spans="1:18">
      <c r="A1318" s="7" t="s">
        <v>19</v>
      </c>
      <c r="B1318" s="1"/>
    </row>
    <row r="1319" spans="1:18">
      <c r="A1319" s="7" t="s">
        <v>19</v>
      </c>
      <c r="B1319" s="1"/>
    </row>
    <row r="1320" spans="1:18">
      <c r="A1320" s="7" t="s">
        <v>19</v>
      </c>
      <c r="B1320" s="1"/>
      <c r="R1320" t="s">
        <v>364</v>
      </c>
    </row>
    <row r="1321" spans="1:18">
      <c r="A1321" s="7" t="s">
        <v>19</v>
      </c>
      <c r="B1321" s="1"/>
    </row>
    <row r="1322" spans="1:18">
      <c r="A1322" s="7" t="s">
        <v>19</v>
      </c>
      <c r="B1322" s="1"/>
    </row>
    <row r="1323" spans="1:18">
      <c r="A1323" s="7" t="s">
        <v>19</v>
      </c>
      <c r="B1323" s="1"/>
    </row>
    <row r="1324" spans="1:18">
      <c r="A1324" s="7" t="s">
        <v>19</v>
      </c>
      <c r="B1324" s="1"/>
    </row>
    <row r="1325" spans="1:18">
      <c r="A1325" s="7" t="s">
        <v>19</v>
      </c>
      <c r="B1325" s="1"/>
    </row>
    <row r="1326" spans="1:18">
      <c r="A1326" s="7" t="s">
        <v>19</v>
      </c>
      <c r="B1326" s="1"/>
    </row>
    <row r="1327" spans="1:18">
      <c r="A1327" s="7" t="s">
        <v>19</v>
      </c>
      <c r="B1327" s="1"/>
    </row>
    <row r="1328" spans="1:18">
      <c r="A1328" s="7" t="s">
        <v>19</v>
      </c>
      <c r="B1328" s="1"/>
    </row>
    <row r="1329" spans="1:18">
      <c r="A1329" s="7" t="s">
        <v>19</v>
      </c>
      <c r="B1329" s="1"/>
      <c r="R1329" t="s">
        <v>352</v>
      </c>
    </row>
    <row r="1330" spans="1:18">
      <c r="A1330" s="7" t="s">
        <v>19</v>
      </c>
      <c r="B1330" s="1"/>
    </row>
    <row r="1331" spans="1:18">
      <c r="A1331" s="7" t="s">
        <v>19</v>
      </c>
      <c r="B1331" s="1"/>
    </row>
    <row r="1332" spans="1:18">
      <c r="A1332" s="7" t="s">
        <v>19</v>
      </c>
      <c r="B1332" s="1"/>
    </row>
    <row r="1333" spans="1:18">
      <c r="A1333" s="7" t="s">
        <v>19</v>
      </c>
      <c r="B1333" s="1"/>
    </row>
    <row r="1334" spans="1:18">
      <c r="A1334" s="7" t="s">
        <v>19</v>
      </c>
      <c r="B1334" s="1"/>
    </row>
    <row r="1335" spans="1:18">
      <c r="A1335" s="7" t="s">
        <v>19</v>
      </c>
      <c r="B1335" s="1"/>
    </row>
    <row r="1336" spans="1:18">
      <c r="A1336" s="7" t="s">
        <v>19</v>
      </c>
      <c r="B1336" s="1"/>
    </row>
    <row r="1337" spans="1:18">
      <c r="A1337" s="7" t="s">
        <v>19</v>
      </c>
      <c r="B1337" s="1"/>
    </row>
    <row r="1338" spans="1:18">
      <c r="A1338" s="7" t="s">
        <v>19</v>
      </c>
      <c r="B1338" s="1"/>
    </row>
    <row r="1339" spans="1:18">
      <c r="A1339" s="7" t="s">
        <v>19</v>
      </c>
      <c r="B1339" s="1"/>
    </row>
    <row r="1340" spans="1:18">
      <c r="A1340" s="7" t="s">
        <v>19</v>
      </c>
      <c r="B1340" s="1"/>
    </row>
    <row r="1341" spans="1:18">
      <c r="A1341" s="7" t="s">
        <v>19</v>
      </c>
      <c r="B1341" s="1"/>
    </row>
    <row r="1342" spans="1:18">
      <c r="A1342" s="7" t="s">
        <v>19</v>
      </c>
      <c r="B1342" s="1"/>
    </row>
    <row r="1343" spans="1:18">
      <c r="A1343" s="7" t="s">
        <v>19</v>
      </c>
      <c r="B1343" s="1"/>
    </row>
    <row r="1344" spans="1:18">
      <c r="A1344" s="7" t="s">
        <v>19</v>
      </c>
      <c r="B1344" s="1"/>
    </row>
    <row r="1345" spans="1:18">
      <c r="A1345" s="7" t="s">
        <v>19</v>
      </c>
      <c r="B1345" s="1"/>
    </row>
    <row r="1346" spans="1:18">
      <c r="A1346" s="7" t="s">
        <v>19</v>
      </c>
      <c r="B1346" s="1"/>
    </row>
    <row r="1347" spans="1:18">
      <c r="A1347" s="7" t="s">
        <v>19</v>
      </c>
      <c r="B1347" s="1"/>
    </row>
    <row r="1348" spans="1:18">
      <c r="A1348" s="7" t="s">
        <v>19</v>
      </c>
      <c r="B1348" s="1"/>
    </row>
    <row r="1349" spans="1:18">
      <c r="A1349" s="7" t="s">
        <v>19</v>
      </c>
      <c r="B1349" s="1"/>
    </row>
    <row r="1350" spans="1:18">
      <c r="A1350" s="7" t="s">
        <v>19</v>
      </c>
      <c r="B1350" s="1"/>
    </row>
    <row r="1351" spans="1:18">
      <c r="A1351" s="7" t="s">
        <v>19</v>
      </c>
      <c r="B1351" s="1"/>
    </row>
    <row r="1352" spans="1:18">
      <c r="A1352" s="7" t="s">
        <v>19</v>
      </c>
      <c r="B1352" s="1"/>
    </row>
    <row r="1353" spans="1:18">
      <c r="A1353" s="7" t="s">
        <v>19</v>
      </c>
      <c r="B1353" s="1"/>
    </row>
    <row r="1354" spans="1:18">
      <c r="A1354" s="7" t="s">
        <v>19</v>
      </c>
      <c r="B1354" s="1"/>
    </row>
    <row r="1355" spans="1:18">
      <c r="A1355" s="7" t="s">
        <v>19</v>
      </c>
      <c r="B1355" s="1"/>
    </row>
    <row r="1356" spans="1:18">
      <c r="A1356" s="7" t="s">
        <v>19</v>
      </c>
      <c r="B1356" s="1"/>
    </row>
    <row r="1357" spans="1:18">
      <c r="A1357" s="7" t="s">
        <v>19</v>
      </c>
      <c r="B1357" s="1"/>
    </row>
    <row r="1358" spans="1:18">
      <c r="A1358" s="7" t="s">
        <v>19</v>
      </c>
      <c r="B1358" s="1"/>
    </row>
    <row r="1359" spans="1:18">
      <c r="A1359" s="7" t="s">
        <v>19</v>
      </c>
      <c r="B1359" s="1"/>
    </row>
    <row r="1360" spans="1:18">
      <c r="A1360" s="7" t="s">
        <v>19</v>
      </c>
      <c r="B1360" s="1"/>
      <c r="R1360" t="s">
        <v>352</v>
      </c>
    </row>
    <row r="1361" spans="1:2">
      <c r="A1361" s="7" t="s">
        <v>19</v>
      </c>
      <c r="B1361" s="1"/>
    </row>
    <row r="1362" spans="1:2">
      <c r="A1362" s="7" t="s">
        <v>19</v>
      </c>
      <c r="B1362" s="1"/>
    </row>
    <row r="1363" spans="1:2">
      <c r="A1363" s="7" t="s">
        <v>19</v>
      </c>
      <c r="B1363" s="1"/>
    </row>
    <row r="1364" spans="1:2">
      <c r="A1364" s="7" t="s">
        <v>19</v>
      </c>
      <c r="B1364" s="1"/>
    </row>
    <row r="1365" spans="1:2">
      <c r="A1365" s="7" t="s">
        <v>19</v>
      </c>
      <c r="B1365" s="1"/>
    </row>
    <row r="1366" spans="1:2">
      <c r="A1366" s="7" t="s">
        <v>19</v>
      </c>
      <c r="B1366" s="1"/>
    </row>
    <row r="1367" spans="1:2">
      <c r="A1367" s="7" t="s">
        <v>19</v>
      </c>
      <c r="B1367" s="1"/>
    </row>
    <row r="1368" spans="1:2">
      <c r="A1368" s="7" t="s">
        <v>19</v>
      </c>
      <c r="B1368" s="1"/>
    </row>
    <row r="1369" spans="1:2">
      <c r="A1369" s="7" t="s">
        <v>19</v>
      </c>
      <c r="B1369" s="1"/>
    </row>
    <row r="1370" spans="1:2">
      <c r="A1370" s="7" t="s">
        <v>19</v>
      </c>
      <c r="B1370" s="1"/>
    </row>
    <row r="1371" spans="1:2">
      <c r="A1371" s="7" t="s">
        <v>19</v>
      </c>
      <c r="B1371" s="1"/>
    </row>
    <row r="1372" spans="1:2">
      <c r="A1372" s="7" t="s">
        <v>19</v>
      </c>
      <c r="B1372" s="1"/>
    </row>
    <row r="1373" spans="1:2">
      <c r="A1373" s="7" t="s">
        <v>19</v>
      </c>
      <c r="B1373" s="1"/>
    </row>
    <row r="1374" spans="1:2">
      <c r="A1374" s="7" t="s">
        <v>19</v>
      </c>
      <c r="B1374" s="1"/>
    </row>
    <row r="1375" spans="1:2">
      <c r="A1375" s="7" t="s">
        <v>19</v>
      </c>
      <c r="B1375" s="1"/>
    </row>
    <row r="1376" spans="1:2">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2">
      <c r="A1393" s="7" t="s">
        <v>19</v>
      </c>
      <c r="B1393" s="1"/>
    </row>
    <row r="1394" spans="1:2">
      <c r="A1394" s="7" t="s">
        <v>19</v>
      </c>
      <c r="B1394" s="1"/>
    </row>
    <row r="1395" spans="1:2">
      <c r="A1395" s="7" t="s">
        <v>19</v>
      </c>
      <c r="B1395" s="1"/>
    </row>
    <row r="1396" spans="1:2">
      <c r="A1396" s="7" t="s">
        <v>19</v>
      </c>
      <c r="B1396" s="1"/>
    </row>
    <row r="1397" spans="1:2">
      <c r="A1397" s="7" t="s">
        <v>19</v>
      </c>
      <c r="B1397" s="1"/>
    </row>
    <row r="1398" spans="1:2">
      <c r="A1398" s="7" t="s">
        <v>19</v>
      </c>
      <c r="B1398" s="1"/>
    </row>
    <row r="1399" spans="1:2">
      <c r="A1399" s="7" t="s">
        <v>19</v>
      </c>
      <c r="B1399" s="1"/>
    </row>
    <row r="1400" spans="1:2">
      <c r="A1400" s="7" t="s">
        <v>19</v>
      </c>
      <c r="B1400" s="1"/>
    </row>
    <row r="1401" spans="1:2">
      <c r="A1401" s="7" t="s">
        <v>19</v>
      </c>
      <c r="B1401" s="1"/>
    </row>
    <row r="1402" spans="1:2">
      <c r="A1402" s="7" t="s">
        <v>19</v>
      </c>
      <c r="B1402" s="1"/>
    </row>
    <row r="1403" spans="1:2">
      <c r="A1403" s="7" t="s">
        <v>19</v>
      </c>
      <c r="B1403" s="1"/>
    </row>
    <row r="1404" spans="1:2">
      <c r="A1404" s="7" t="s">
        <v>19</v>
      </c>
      <c r="B1404" s="1"/>
    </row>
    <row r="1405" spans="1:2">
      <c r="A1405" s="7" t="s">
        <v>19</v>
      </c>
      <c r="B1405" s="1"/>
    </row>
    <row r="1406" spans="1:2">
      <c r="A1406" s="7" t="s">
        <v>19</v>
      </c>
      <c r="B1406" s="1"/>
    </row>
    <row r="1407" spans="1:2">
      <c r="A1407" s="7" t="s">
        <v>19</v>
      </c>
      <c r="B1407" s="1"/>
    </row>
    <row r="1408" spans="1:2">
      <c r="A1408" s="7" t="s">
        <v>19</v>
      </c>
      <c r="B1408" s="1"/>
    </row>
    <row r="1409" spans="1:18">
      <c r="A1409" s="7" t="s">
        <v>19</v>
      </c>
      <c r="B1409" s="1"/>
    </row>
    <row r="1410" spans="1:18">
      <c r="A1410" s="7" t="s">
        <v>19</v>
      </c>
      <c r="B1410" s="1"/>
    </row>
    <row r="1411" spans="1:18">
      <c r="A1411" s="7" t="s">
        <v>19</v>
      </c>
      <c r="B1411" s="1"/>
    </row>
    <row r="1412" spans="1:18">
      <c r="A1412" s="7" t="s">
        <v>19</v>
      </c>
      <c r="B1412" s="1"/>
      <c r="R1412" t="s">
        <v>375</v>
      </c>
    </row>
    <row r="1413" spans="1:18">
      <c r="A1413" s="7" t="s">
        <v>19</v>
      </c>
      <c r="B1413" s="1"/>
    </row>
    <row r="1414" spans="1:18">
      <c r="A1414" s="7" t="s">
        <v>19</v>
      </c>
      <c r="B1414" s="1"/>
    </row>
    <row r="1415" spans="1:18">
      <c r="A1415" s="7" t="s">
        <v>19</v>
      </c>
      <c r="B1415" s="1"/>
    </row>
    <row r="1416" spans="1:18">
      <c r="A1416" s="7" t="s">
        <v>19</v>
      </c>
      <c r="B1416" s="1"/>
    </row>
    <row r="1417" spans="1:18">
      <c r="A1417" s="7" t="s">
        <v>19</v>
      </c>
      <c r="B1417" s="1"/>
    </row>
    <row r="1418" spans="1:18">
      <c r="A1418" s="7" t="s">
        <v>19</v>
      </c>
      <c r="B1418" s="1"/>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row>
    <row r="1430" spans="1:18">
      <c r="A1430" s="7" t="s">
        <v>19</v>
      </c>
      <c r="B1430" s="1"/>
    </row>
    <row r="1431" spans="1:18">
      <c r="A1431" s="7" t="s">
        <v>19</v>
      </c>
      <c r="B1431" s="1"/>
      <c r="R1431" t="s">
        <v>376</v>
      </c>
    </row>
    <row r="1432" spans="1:18">
      <c r="A1432" s="7" t="s">
        <v>19</v>
      </c>
      <c r="B1432" s="1"/>
    </row>
    <row r="1433" spans="1:18">
      <c r="A1433" s="7" t="s">
        <v>19</v>
      </c>
      <c r="B1433" s="1"/>
    </row>
    <row r="1434" spans="1:18">
      <c r="A1434" s="7" t="s">
        <v>19</v>
      </c>
      <c r="B1434" s="1"/>
    </row>
    <row r="1435" spans="1:18">
      <c r="A1435" s="7" t="s">
        <v>19</v>
      </c>
      <c r="B1435" s="1"/>
    </row>
    <row r="1436" spans="1:18">
      <c r="A1436" s="7" t="s">
        <v>19</v>
      </c>
      <c r="B1436" s="1"/>
    </row>
    <row r="1437" spans="1:18">
      <c r="A1437" s="7" t="s">
        <v>19</v>
      </c>
      <c r="B1437" s="1"/>
    </row>
    <row r="1438" spans="1:18">
      <c r="A1438" s="7" t="s">
        <v>19</v>
      </c>
      <c r="B1438" s="1"/>
    </row>
    <row r="1439" spans="1:18">
      <c r="A1439" s="7" t="s">
        <v>19</v>
      </c>
      <c r="B1439" s="1"/>
    </row>
    <row r="1440" spans="1:18">
      <c r="A1440" s="7" t="s">
        <v>19</v>
      </c>
      <c r="B1440" s="1"/>
    </row>
    <row r="1441" spans="1:2">
      <c r="A1441" s="7" t="s">
        <v>19</v>
      </c>
      <c r="B1441" s="1"/>
    </row>
    <row r="1442" spans="1:2">
      <c r="A1442" s="7" t="s">
        <v>19</v>
      </c>
      <c r="B1442" s="1"/>
    </row>
    <row r="1443" spans="1:2">
      <c r="A1443" s="7" t="s">
        <v>19</v>
      </c>
      <c r="B1443" s="1"/>
    </row>
    <row r="1444" spans="1:2">
      <c r="A1444" s="7" t="s">
        <v>19</v>
      </c>
      <c r="B1444" s="1"/>
    </row>
    <row r="1445" spans="1:2">
      <c r="A1445" s="7" t="s">
        <v>19</v>
      </c>
      <c r="B1445" s="1"/>
    </row>
    <row r="1446" spans="1:2">
      <c r="A1446" s="7" t="s">
        <v>19</v>
      </c>
      <c r="B1446" s="1"/>
    </row>
    <row r="1447" spans="1:2">
      <c r="A1447" s="7" t="s">
        <v>19</v>
      </c>
      <c r="B1447" s="1"/>
    </row>
    <row r="1448" spans="1:2">
      <c r="A1448" s="7" t="s">
        <v>19</v>
      </c>
      <c r="B1448" s="1"/>
    </row>
    <row r="1449" spans="1:2">
      <c r="A1449" s="7" t="s">
        <v>19</v>
      </c>
      <c r="B1449" s="1"/>
    </row>
    <row r="1450" spans="1:2">
      <c r="A1450" s="7" t="s">
        <v>19</v>
      </c>
      <c r="B1450" s="1"/>
    </row>
    <row r="1451" spans="1:2">
      <c r="A1451" s="7" t="s">
        <v>19</v>
      </c>
      <c r="B1451" s="1"/>
    </row>
    <row r="1452" spans="1:2">
      <c r="A1452" s="7" t="s">
        <v>19</v>
      </c>
      <c r="B1452" s="1"/>
    </row>
    <row r="1453" spans="1:2">
      <c r="A1453" s="7" t="s">
        <v>19</v>
      </c>
      <c r="B1453" s="1"/>
    </row>
    <row r="1454" spans="1:2">
      <c r="A1454" s="7" t="s">
        <v>19</v>
      </c>
      <c r="B1454" s="1"/>
    </row>
    <row r="1455" spans="1:2">
      <c r="A1455" s="7" t="s">
        <v>19</v>
      </c>
      <c r="B1455" s="1"/>
    </row>
    <row r="1456" spans="1:2">
      <c r="A1456" s="7" t="s">
        <v>19</v>
      </c>
      <c r="B1456" s="1"/>
    </row>
    <row r="1457" spans="1:18">
      <c r="A1457" s="7" t="s">
        <v>19</v>
      </c>
      <c r="B1457" s="1"/>
      <c r="R1457" t="s">
        <v>377</v>
      </c>
    </row>
    <row r="1458" spans="1:18">
      <c r="A1458" s="7" t="s">
        <v>19</v>
      </c>
      <c r="B1458" s="1"/>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row>
    <row r="1465" spans="1:18">
      <c r="A1465" s="7" t="s">
        <v>19</v>
      </c>
      <c r="B1465" s="1"/>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row>
    <row r="1472" spans="1:18">
      <c r="A1472" s="7" t="s">
        <v>19</v>
      </c>
      <c r="B1472" s="1"/>
    </row>
    <row r="1473" spans="1:18">
      <c r="A1473" s="7" t="s">
        <v>19</v>
      </c>
      <c r="B1473" s="1"/>
    </row>
    <row r="1474" spans="1:18">
      <c r="A1474" s="7" t="s">
        <v>19</v>
      </c>
      <c r="B1474" s="1"/>
    </row>
    <row r="1475" spans="1:18">
      <c r="A1475" s="7" t="s">
        <v>19</v>
      </c>
      <c r="B1475" s="1"/>
    </row>
    <row r="1476" spans="1:18">
      <c r="A1476" s="7" t="s">
        <v>19</v>
      </c>
      <c r="B1476" s="1"/>
    </row>
    <row r="1477" spans="1:18">
      <c r="A1477" s="7" t="s">
        <v>19</v>
      </c>
      <c r="B1477" s="1"/>
    </row>
    <row r="1478" spans="1:18">
      <c r="A1478" s="7" t="s">
        <v>19</v>
      </c>
      <c r="B1478" s="1"/>
    </row>
    <row r="1479" spans="1:18">
      <c r="A1479" s="7" t="s">
        <v>19</v>
      </c>
      <c r="B1479" s="1"/>
    </row>
    <row r="1480" spans="1:18">
      <c r="A1480" s="7" t="s">
        <v>19</v>
      </c>
      <c r="B1480" s="1"/>
    </row>
    <row r="1481" spans="1:18">
      <c r="A1481" s="7" t="s">
        <v>19</v>
      </c>
      <c r="B1481" s="1"/>
    </row>
    <row r="1482" spans="1:18">
      <c r="A1482" s="7" t="s">
        <v>19</v>
      </c>
      <c r="B1482" s="1"/>
    </row>
    <row r="1483" spans="1:18">
      <c r="A1483" s="7" t="s">
        <v>19</v>
      </c>
      <c r="B1483" s="1"/>
    </row>
    <row r="1484" spans="1:18">
      <c r="A1484" s="7" t="s">
        <v>19</v>
      </c>
      <c r="B1484" s="1"/>
      <c r="R1484" t="s">
        <v>352</v>
      </c>
    </row>
    <row r="1485" spans="1:18">
      <c r="A1485" s="7" t="s">
        <v>19</v>
      </c>
      <c r="B1485" s="1"/>
    </row>
    <row r="1486" spans="1:18">
      <c r="A1486" s="7" t="s">
        <v>19</v>
      </c>
      <c r="B1486" s="1"/>
    </row>
    <row r="1487" spans="1:18">
      <c r="A1487" s="7" t="s">
        <v>19</v>
      </c>
      <c r="B1487" s="1"/>
    </row>
    <row r="1488" spans="1:18">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2">
      <c r="A1505" s="7" t="s">
        <v>19</v>
      </c>
      <c r="B1505" s="1"/>
    </row>
    <row r="1506" spans="1:2">
      <c r="A1506" s="7" t="s">
        <v>19</v>
      </c>
      <c r="B1506" s="1"/>
    </row>
    <row r="1507" spans="1:2">
      <c r="A1507" s="7" t="s">
        <v>19</v>
      </c>
      <c r="B1507" s="1"/>
    </row>
    <row r="1508" spans="1:2">
      <c r="A1508" s="7" t="s">
        <v>19</v>
      </c>
      <c r="B1508" s="1"/>
    </row>
    <row r="1509" spans="1:2">
      <c r="A1509" s="7" t="s">
        <v>19</v>
      </c>
      <c r="B1509" s="1"/>
    </row>
    <row r="1510" spans="1:2">
      <c r="A1510" s="7" t="s">
        <v>19</v>
      </c>
      <c r="B1510" s="1"/>
    </row>
    <row r="1511" spans="1:2">
      <c r="A1511" s="7" t="s">
        <v>19</v>
      </c>
      <c r="B1511" s="1"/>
    </row>
    <row r="1512" spans="1:2">
      <c r="A1512" s="7" t="s">
        <v>19</v>
      </c>
      <c r="B1512" s="1"/>
    </row>
    <row r="1513" spans="1:2">
      <c r="A1513" s="7" t="s">
        <v>19</v>
      </c>
      <c r="B1513" s="1"/>
    </row>
    <row r="1514" spans="1:2">
      <c r="A1514" s="7" t="s">
        <v>19</v>
      </c>
      <c r="B1514" s="1"/>
    </row>
    <row r="1515" spans="1:2">
      <c r="A1515" s="7" t="s">
        <v>19</v>
      </c>
      <c r="B1515" s="1"/>
    </row>
    <row r="1516" spans="1:2">
      <c r="A1516" s="7" t="s">
        <v>19</v>
      </c>
      <c r="B1516" s="1"/>
    </row>
    <row r="1517" spans="1:2">
      <c r="A1517" s="7" t="s">
        <v>19</v>
      </c>
      <c r="B1517" s="1"/>
    </row>
    <row r="1518" spans="1:2">
      <c r="A1518" s="7" t="s">
        <v>19</v>
      </c>
      <c r="B1518" s="1"/>
    </row>
    <row r="1519" spans="1:2">
      <c r="A1519" s="7" t="s">
        <v>19</v>
      </c>
      <c r="B1519" s="1"/>
    </row>
    <row r="1520" spans="1:2">
      <c r="A1520" s="7" t="s">
        <v>19</v>
      </c>
      <c r="B1520" s="1"/>
    </row>
    <row r="1521" spans="1:18">
      <c r="A1521" s="7" t="s">
        <v>19</v>
      </c>
      <c r="B1521" s="1"/>
    </row>
    <row r="1522" spans="1:18">
      <c r="A1522" s="7" t="s">
        <v>19</v>
      </c>
      <c r="B1522" s="1"/>
    </row>
    <row r="1523" spans="1:18">
      <c r="A1523" s="7" t="s">
        <v>19</v>
      </c>
      <c r="B1523" s="1"/>
    </row>
    <row r="1524" spans="1:18">
      <c r="A1524" s="7" t="s">
        <v>19</v>
      </c>
      <c r="B1524" s="1"/>
    </row>
    <row r="1525" spans="1:18">
      <c r="A1525" s="7" t="s">
        <v>19</v>
      </c>
      <c r="B1525" s="1"/>
    </row>
    <row r="1526" spans="1:18">
      <c r="A1526" s="7" t="s">
        <v>19</v>
      </c>
      <c r="B1526" s="1"/>
    </row>
    <row r="1527" spans="1:18">
      <c r="A1527" s="7" t="s">
        <v>19</v>
      </c>
      <c r="B1527" s="1"/>
    </row>
    <row r="1528" spans="1:18">
      <c r="A1528" s="7" t="s">
        <v>19</v>
      </c>
      <c r="B1528" s="1"/>
    </row>
    <row r="1529" spans="1:18">
      <c r="A1529" s="7" t="s">
        <v>19</v>
      </c>
      <c r="B1529" s="1"/>
    </row>
    <row r="1530" spans="1:18">
      <c r="A1530" s="7" t="s">
        <v>19</v>
      </c>
      <c r="B1530" s="1"/>
    </row>
    <row r="1531" spans="1:18">
      <c r="A1531" s="7" t="s">
        <v>19</v>
      </c>
      <c r="B1531" s="1"/>
    </row>
    <row r="1532" spans="1:18">
      <c r="A1532" s="7" t="s">
        <v>19</v>
      </c>
      <c r="B1532" s="1"/>
    </row>
    <row r="1533" spans="1:18">
      <c r="A1533" s="7" t="s">
        <v>19</v>
      </c>
      <c r="B1533" s="1"/>
    </row>
    <row r="1534" spans="1:18">
      <c r="A1534" s="7" t="s">
        <v>19</v>
      </c>
      <c r="B1534" s="1"/>
      <c r="R1534" t="s">
        <v>378</v>
      </c>
    </row>
    <row r="1535" spans="1:18">
      <c r="A1535" s="7" t="s">
        <v>19</v>
      </c>
      <c r="B1535" s="1"/>
    </row>
    <row r="1536" spans="1:18">
      <c r="A1536" s="7" t="s">
        <v>19</v>
      </c>
      <c r="B1536" s="1"/>
    </row>
    <row r="1537" spans="1:18">
      <c r="A1537" s="7" t="s">
        <v>19</v>
      </c>
      <c r="B1537" s="1"/>
    </row>
    <row r="1538" spans="1:18">
      <c r="A1538" s="7" t="s">
        <v>19</v>
      </c>
      <c r="B1538" s="1"/>
    </row>
    <row r="1539" spans="1:18">
      <c r="A1539" s="7" t="s">
        <v>19</v>
      </c>
      <c r="B1539" s="1"/>
    </row>
    <row r="1540" spans="1:18">
      <c r="A1540" s="7" t="s">
        <v>19</v>
      </c>
      <c r="B1540" s="1"/>
    </row>
    <row r="1541" spans="1:18">
      <c r="A1541" s="7" t="s">
        <v>19</v>
      </c>
      <c r="B1541" s="1"/>
    </row>
    <row r="1542" spans="1:18">
      <c r="A1542" s="7" t="s">
        <v>19</v>
      </c>
      <c r="B1542" s="1"/>
    </row>
    <row r="1543" spans="1:18">
      <c r="A1543" s="7" t="s">
        <v>19</v>
      </c>
      <c r="B1543" s="1"/>
    </row>
    <row r="1544" spans="1:18">
      <c r="A1544" s="7" t="s">
        <v>19</v>
      </c>
      <c r="B1544" s="1"/>
    </row>
    <row r="1545" spans="1:18">
      <c r="A1545" s="7" t="s">
        <v>19</v>
      </c>
      <c r="B1545" s="1"/>
    </row>
    <row r="1546" spans="1:18">
      <c r="A1546" s="7" t="s">
        <v>19</v>
      </c>
      <c r="B1546" s="1"/>
    </row>
    <row r="1547" spans="1:18">
      <c r="A1547" s="7" t="s">
        <v>19</v>
      </c>
      <c r="B1547" s="1"/>
    </row>
    <row r="1548" spans="1:18">
      <c r="A1548" s="7" t="s">
        <v>19</v>
      </c>
      <c r="B1548" s="1"/>
    </row>
    <row r="1549" spans="1:18">
      <c r="A1549" s="7" t="s">
        <v>19</v>
      </c>
      <c r="B1549" s="1"/>
      <c r="R1549" t="s">
        <v>379</v>
      </c>
    </row>
    <row r="1550" spans="1:18">
      <c r="A1550" s="7" t="s">
        <v>19</v>
      </c>
      <c r="B1550" s="1"/>
    </row>
    <row r="1551" spans="1:18">
      <c r="A1551" s="7" t="s">
        <v>19</v>
      </c>
      <c r="B1551" s="1"/>
    </row>
    <row r="1552" spans="1:18">
      <c r="A1552" s="7" t="s">
        <v>19</v>
      </c>
      <c r="B1552" s="1"/>
      <c r="R1552" t="s">
        <v>379</v>
      </c>
    </row>
    <row r="1553" spans="1:18">
      <c r="A1553" s="7" t="s">
        <v>19</v>
      </c>
      <c r="B1553" s="1"/>
    </row>
    <row r="1554" spans="1:18">
      <c r="A1554" s="7" t="s">
        <v>19</v>
      </c>
      <c r="B1554" s="1"/>
      <c r="R1554" t="s">
        <v>380</v>
      </c>
    </row>
    <row r="1555" spans="1:18">
      <c r="A1555" s="7" t="s">
        <v>19</v>
      </c>
      <c r="B1555" s="1"/>
    </row>
    <row r="1556" spans="1:18">
      <c r="A1556" s="7" t="s">
        <v>19</v>
      </c>
      <c r="B1556" s="1"/>
    </row>
    <row r="1557" spans="1:18">
      <c r="A1557" s="7" t="s">
        <v>19</v>
      </c>
      <c r="B1557" s="1"/>
    </row>
    <row r="1558" spans="1:18">
      <c r="A1558" s="7" t="s">
        <v>19</v>
      </c>
      <c r="B1558" s="1"/>
    </row>
    <row r="1559" spans="1:18">
      <c r="A1559" s="7" t="s">
        <v>19</v>
      </c>
      <c r="B1559" s="1"/>
    </row>
    <row r="1560" spans="1:18">
      <c r="A1560" s="7" t="s">
        <v>19</v>
      </c>
      <c r="B1560" s="1"/>
    </row>
    <row r="1561" spans="1:18">
      <c r="A1561" s="7" t="s">
        <v>19</v>
      </c>
      <c r="B1561" s="1"/>
    </row>
    <row r="1562" spans="1:18">
      <c r="A1562" s="7" t="s">
        <v>19</v>
      </c>
      <c r="B1562" s="1"/>
    </row>
    <row r="1563" spans="1:18">
      <c r="A1563" s="7" t="s">
        <v>19</v>
      </c>
      <c r="B1563" s="1"/>
    </row>
    <row r="1564" spans="1:18">
      <c r="A1564" s="7" t="s">
        <v>19</v>
      </c>
      <c r="B1564" s="1"/>
    </row>
    <row r="1565" spans="1:18">
      <c r="A1565" s="7" t="s">
        <v>19</v>
      </c>
      <c r="B1565" s="1"/>
    </row>
    <row r="1566" spans="1:18">
      <c r="A1566" s="7" t="s">
        <v>19</v>
      </c>
      <c r="B1566" s="1"/>
    </row>
    <row r="1567" spans="1:18">
      <c r="A1567" s="7" t="s">
        <v>19</v>
      </c>
      <c r="B1567" s="1"/>
    </row>
    <row r="1568" spans="1:18">
      <c r="A1568" s="7" t="s">
        <v>19</v>
      </c>
      <c r="B1568" s="1"/>
    </row>
    <row r="1569" spans="1:18">
      <c r="A1569" s="7" t="s">
        <v>19</v>
      </c>
      <c r="B1569" s="1"/>
    </row>
    <row r="1570" spans="1:18">
      <c r="A1570" s="7" t="s">
        <v>19</v>
      </c>
      <c r="B1570" s="1"/>
    </row>
    <row r="1571" spans="1:18">
      <c r="A1571" s="7" t="s">
        <v>19</v>
      </c>
      <c r="B1571" s="1"/>
    </row>
    <row r="1572" spans="1:18">
      <c r="A1572" s="7" t="s">
        <v>19</v>
      </c>
      <c r="B1572" s="1"/>
    </row>
    <row r="1573" spans="1:18">
      <c r="A1573" s="7" t="s">
        <v>19</v>
      </c>
      <c r="B1573" s="1"/>
    </row>
    <row r="1574" spans="1:18">
      <c r="A1574" s="7" t="s">
        <v>19</v>
      </c>
      <c r="B1574" s="1"/>
    </row>
    <row r="1575" spans="1:18">
      <c r="A1575" s="7" t="s">
        <v>19</v>
      </c>
      <c r="B1575" s="1"/>
    </row>
    <row r="1576" spans="1:18">
      <c r="A1576" s="7" t="s">
        <v>19</v>
      </c>
      <c r="B1576" s="1"/>
    </row>
    <row r="1577" spans="1:18">
      <c r="A1577" s="7" t="s">
        <v>19</v>
      </c>
      <c r="B1577" s="1"/>
      <c r="R1577" t="s">
        <v>352</v>
      </c>
    </row>
    <row r="1578" spans="1:18">
      <c r="A1578" s="7" t="s">
        <v>19</v>
      </c>
      <c r="B1578" s="1"/>
    </row>
    <row r="1579" spans="1:18">
      <c r="A1579" s="7" t="s">
        <v>19</v>
      </c>
      <c r="B1579" s="1"/>
    </row>
    <row r="1580" spans="1:18">
      <c r="A1580" s="7" t="s">
        <v>19</v>
      </c>
      <c r="B1580" s="1"/>
    </row>
    <row r="1581" spans="1:18">
      <c r="A1581" s="7" t="s">
        <v>19</v>
      </c>
      <c r="B1581" s="1"/>
    </row>
    <row r="1582" spans="1:18">
      <c r="A1582" s="7" t="s">
        <v>19</v>
      </c>
      <c r="B1582" s="1"/>
    </row>
    <row r="1583" spans="1:18">
      <c r="A1583" s="7" t="s">
        <v>19</v>
      </c>
      <c r="B1583" s="1"/>
    </row>
    <row r="1584" spans="1:18">
      <c r="A1584" s="7" t="s">
        <v>19</v>
      </c>
      <c r="B1584" s="1"/>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2">
      <c r="A1601" s="7" t="s">
        <v>19</v>
      </c>
      <c r="B1601" s="1"/>
    </row>
    <row r="1602" spans="1:2">
      <c r="A1602" s="7" t="s">
        <v>19</v>
      </c>
      <c r="B1602" s="1"/>
    </row>
    <row r="1603" spans="1:2">
      <c r="A1603" s="7" t="s">
        <v>19</v>
      </c>
      <c r="B1603" s="1"/>
    </row>
    <row r="1604" spans="1:2">
      <c r="A1604" s="7" t="s">
        <v>19</v>
      </c>
      <c r="B1604" s="1"/>
    </row>
    <row r="1605" spans="1:2">
      <c r="A1605" s="7" t="s">
        <v>19</v>
      </c>
      <c r="B1605" s="1"/>
    </row>
    <row r="1606" spans="1:2">
      <c r="A1606" s="7" t="s">
        <v>19</v>
      </c>
      <c r="B1606" s="1"/>
    </row>
    <row r="1607" spans="1:2">
      <c r="A1607" s="7" t="s">
        <v>19</v>
      </c>
      <c r="B1607" s="1"/>
    </row>
    <row r="1608" spans="1:2">
      <c r="A1608" s="7" t="s">
        <v>19</v>
      </c>
      <c r="B1608" s="1"/>
    </row>
    <row r="1609" spans="1:2">
      <c r="A1609" s="7" t="s">
        <v>19</v>
      </c>
      <c r="B1609" s="1"/>
    </row>
    <row r="1610" spans="1:2">
      <c r="A1610" s="7" t="s">
        <v>19</v>
      </c>
      <c r="B1610" s="1"/>
    </row>
    <row r="1611" spans="1:2">
      <c r="A1611" s="7" t="s">
        <v>19</v>
      </c>
      <c r="B1611" s="1"/>
    </row>
    <row r="1612" spans="1:2">
      <c r="A1612" s="7" t="s">
        <v>19</v>
      </c>
      <c r="B1612" s="1"/>
    </row>
    <row r="1613" spans="1:2">
      <c r="A1613" s="7" t="s">
        <v>19</v>
      </c>
      <c r="B1613" s="1"/>
    </row>
    <row r="1614" spans="1:2">
      <c r="A1614" s="7" t="s">
        <v>19</v>
      </c>
      <c r="B1614" s="1"/>
    </row>
    <row r="1615" spans="1:2">
      <c r="A1615" s="7" t="s">
        <v>19</v>
      </c>
      <c r="B1615" s="1"/>
    </row>
    <row r="1616" spans="1:2">
      <c r="A1616" s="7" t="s">
        <v>19</v>
      </c>
      <c r="B1616" s="1"/>
    </row>
    <row r="1617" spans="1:2">
      <c r="A1617" s="7" t="s">
        <v>19</v>
      </c>
      <c r="B1617" s="1"/>
    </row>
    <row r="1618" spans="1:2">
      <c r="A1618" s="7" t="s">
        <v>19</v>
      </c>
      <c r="B1618" s="1"/>
    </row>
    <row r="1619" spans="1:2">
      <c r="A1619" s="7" t="s">
        <v>19</v>
      </c>
      <c r="B1619" s="1"/>
    </row>
    <row r="1620" spans="1:2">
      <c r="A1620" s="7" t="s">
        <v>19</v>
      </c>
      <c r="B1620" s="1"/>
    </row>
    <row r="1621" spans="1:2">
      <c r="A1621" s="7" t="s">
        <v>19</v>
      </c>
      <c r="B1621" s="1"/>
    </row>
    <row r="1622" spans="1:2">
      <c r="A1622" s="7" t="s">
        <v>19</v>
      </c>
      <c r="B1622" s="1"/>
    </row>
    <row r="1623" spans="1:2">
      <c r="A1623" s="7" t="s">
        <v>19</v>
      </c>
      <c r="B1623" s="1"/>
    </row>
    <row r="1624" spans="1:2">
      <c r="A1624" s="7" t="s">
        <v>19</v>
      </c>
      <c r="B1624" s="1"/>
    </row>
    <row r="1625" spans="1:2">
      <c r="A1625" s="7" t="s">
        <v>19</v>
      </c>
      <c r="B1625" s="1"/>
    </row>
    <row r="1626" spans="1:2">
      <c r="A1626" s="7" t="s">
        <v>19</v>
      </c>
      <c r="B1626" s="1"/>
    </row>
    <row r="1627" spans="1:2">
      <c r="A1627" s="7" t="s">
        <v>19</v>
      </c>
      <c r="B1627" s="1"/>
    </row>
    <row r="1628" spans="1:2">
      <c r="A1628" s="7" t="s">
        <v>19</v>
      </c>
      <c r="B1628" s="1"/>
    </row>
    <row r="1629" spans="1:2">
      <c r="A1629" s="7" t="s">
        <v>19</v>
      </c>
      <c r="B1629" s="1"/>
    </row>
    <row r="1630" spans="1:2">
      <c r="A1630" s="7" t="s">
        <v>19</v>
      </c>
      <c r="B1630" s="1"/>
    </row>
    <row r="1631" spans="1:2">
      <c r="A1631" s="7" t="s">
        <v>19</v>
      </c>
      <c r="B1631" s="1"/>
    </row>
    <row r="1632" spans="1:2">
      <c r="A1632" s="7" t="s">
        <v>19</v>
      </c>
      <c r="B1632" s="1"/>
    </row>
    <row r="1633" spans="1:18">
      <c r="A1633" s="7" t="s">
        <v>19</v>
      </c>
      <c r="B1633" s="1"/>
      <c r="R1633" t="s">
        <v>381</v>
      </c>
    </row>
    <row r="1634" spans="1:18">
      <c r="A1634" s="7" t="s">
        <v>19</v>
      </c>
      <c r="B1634" s="1"/>
    </row>
    <row r="1635" spans="1:18">
      <c r="A1635" s="7" t="s">
        <v>19</v>
      </c>
      <c r="B1635" s="1"/>
    </row>
    <row r="1636" spans="1:18">
      <c r="A1636" s="7" t="s">
        <v>19</v>
      </c>
      <c r="B1636" s="1"/>
    </row>
    <row r="1637" spans="1:18">
      <c r="A1637" s="7" t="s">
        <v>19</v>
      </c>
      <c r="B1637" s="1"/>
    </row>
    <row r="1638" spans="1:18">
      <c r="A1638" s="7" t="s">
        <v>19</v>
      </c>
      <c r="B1638" s="1"/>
    </row>
    <row r="1639" spans="1:18">
      <c r="A1639" s="7" t="s">
        <v>19</v>
      </c>
      <c r="B1639" s="1"/>
    </row>
    <row r="1640" spans="1:18">
      <c r="A1640" s="7" t="s">
        <v>19</v>
      </c>
      <c r="B1640" s="1"/>
    </row>
    <row r="1641" spans="1:18">
      <c r="A1641" s="7" t="s">
        <v>19</v>
      </c>
      <c r="B1641" s="1"/>
    </row>
    <row r="1642" spans="1:18">
      <c r="A1642" s="7" t="s">
        <v>19</v>
      </c>
      <c r="B1642" s="1"/>
    </row>
    <row r="1643" spans="1:18">
      <c r="A1643" s="7" t="s">
        <v>19</v>
      </c>
      <c r="B1643" s="1"/>
    </row>
    <row r="1644" spans="1:18">
      <c r="A1644" s="7" t="s">
        <v>19</v>
      </c>
      <c r="B1644" s="1"/>
    </row>
    <row r="1645" spans="1:18">
      <c r="A1645" s="7" t="s">
        <v>19</v>
      </c>
      <c r="B1645" s="1"/>
    </row>
    <row r="1646" spans="1:18">
      <c r="A1646" s="7" t="s">
        <v>19</v>
      </c>
      <c r="B1646" s="1"/>
    </row>
    <row r="1647" spans="1:18">
      <c r="A1647" s="7" t="s">
        <v>19</v>
      </c>
      <c r="B1647" s="1"/>
    </row>
    <row r="1648" spans="1:18">
      <c r="A1648" s="7" t="s">
        <v>19</v>
      </c>
      <c r="B1648" s="1"/>
    </row>
    <row r="1649" spans="1:2">
      <c r="A1649" s="7" t="s">
        <v>19</v>
      </c>
      <c r="B1649" s="1"/>
    </row>
    <row r="1650" spans="1:2">
      <c r="A1650" s="7" t="s">
        <v>19</v>
      </c>
      <c r="B1650" s="1"/>
    </row>
    <row r="1651" spans="1:2">
      <c r="A1651" s="7" t="s">
        <v>19</v>
      </c>
      <c r="B1651" s="1"/>
    </row>
    <row r="1652" spans="1:2">
      <c r="A1652" s="7" t="s">
        <v>19</v>
      </c>
      <c r="B1652" s="1"/>
    </row>
    <row r="1653" spans="1:2">
      <c r="A1653" s="7" t="s">
        <v>19</v>
      </c>
      <c r="B1653" s="1"/>
    </row>
    <row r="1654" spans="1:2">
      <c r="A1654" s="7" t="s">
        <v>19</v>
      </c>
      <c r="B1654" s="1"/>
    </row>
    <row r="1655" spans="1:2">
      <c r="A1655" s="7" t="s">
        <v>19</v>
      </c>
      <c r="B1655" s="1"/>
    </row>
    <row r="1656" spans="1:2">
      <c r="A1656" s="7" t="s">
        <v>19</v>
      </c>
      <c r="B1656" s="1"/>
    </row>
    <row r="1657" spans="1:2">
      <c r="A1657" s="7" t="s">
        <v>19</v>
      </c>
      <c r="B1657" s="1"/>
    </row>
    <row r="1658" spans="1:2">
      <c r="A1658" s="7" t="s">
        <v>19</v>
      </c>
      <c r="B1658" s="1"/>
    </row>
    <row r="1659" spans="1:2">
      <c r="A1659" s="7" t="s">
        <v>19</v>
      </c>
      <c r="B1659" s="1"/>
    </row>
    <row r="1660" spans="1:2">
      <c r="A1660" s="7" t="s">
        <v>19</v>
      </c>
      <c r="B1660" s="1"/>
    </row>
    <row r="1661" spans="1:2">
      <c r="A1661" s="7" t="s">
        <v>19</v>
      </c>
      <c r="B1661" s="1"/>
    </row>
    <row r="1662" spans="1:2">
      <c r="A1662" s="7" t="s">
        <v>19</v>
      </c>
      <c r="B1662" s="1"/>
    </row>
    <row r="1663" spans="1:2">
      <c r="A1663" s="7" t="s">
        <v>19</v>
      </c>
      <c r="B1663" s="1"/>
    </row>
    <row r="1664" spans="1:2">
      <c r="A1664" s="7" t="s">
        <v>19</v>
      </c>
      <c r="B1664" s="1"/>
    </row>
    <row r="1665" spans="1:18">
      <c r="A1665" s="7" t="s">
        <v>19</v>
      </c>
      <c r="B1665" s="1"/>
    </row>
    <row r="1666" spans="1:18">
      <c r="A1666" s="7" t="s">
        <v>19</v>
      </c>
      <c r="B1666" s="1"/>
      <c r="R1666" s="94" t="s">
        <v>382</v>
      </c>
    </row>
    <row r="1667" spans="1:18">
      <c r="A1667" s="7" t="s">
        <v>19</v>
      </c>
      <c r="B1667" s="1"/>
    </row>
    <row r="1668" spans="1:18">
      <c r="A1668" s="7" t="s">
        <v>19</v>
      </c>
      <c r="B1668" s="1"/>
    </row>
    <row r="1669" spans="1:18">
      <c r="A1669" s="7" t="s">
        <v>19</v>
      </c>
      <c r="B1669" s="1"/>
    </row>
    <row r="1670" spans="1:18">
      <c r="A1670" s="7" t="s">
        <v>19</v>
      </c>
      <c r="B1670" s="8" t="s">
        <v>383</v>
      </c>
    </row>
    <row r="1671" spans="1:18">
      <c r="A1671" s="7" t="s">
        <v>19</v>
      </c>
      <c r="B1671" s="1"/>
    </row>
    <row r="1672" spans="1:18">
      <c r="A1672" s="7" t="s">
        <v>19</v>
      </c>
      <c r="B1672" s="8" t="s">
        <v>307</v>
      </c>
      <c r="G1672" t="s">
        <v>1856</v>
      </c>
    </row>
    <row r="1673" spans="1:18">
      <c r="A1673" s="7" t="s">
        <v>19</v>
      </c>
      <c r="B1673" s="1" t="s">
        <v>308</v>
      </c>
    </row>
    <row r="1674" spans="1:18">
      <c r="A1674" s="7" t="s">
        <v>19</v>
      </c>
      <c r="B1674" s="1" t="s">
        <v>309</v>
      </c>
    </row>
    <row r="1675" spans="1:18">
      <c r="A1675" s="7" t="s">
        <v>19</v>
      </c>
      <c r="B1675" s="1" t="s">
        <v>310</v>
      </c>
    </row>
    <row r="1676" spans="1:18">
      <c r="A1676" s="7" t="s">
        <v>19</v>
      </c>
      <c r="B1676" s="1" t="s">
        <v>311</v>
      </c>
    </row>
    <row r="1677" spans="1:18">
      <c r="A1677" s="7" t="s">
        <v>19</v>
      </c>
      <c r="B1677" s="1" t="s">
        <v>312</v>
      </c>
    </row>
    <row r="1678" spans="1:18">
      <c r="A1678" s="7" t="s">
        <v>19</v>
      </c>
      <c r="B1678" s="1" t="s">
        <v>313</v>
      </c>
    </row>
    <row r="1679" spans="1:18">
      <c r="A1679" s="7" t="s">
        <v>19</v>
      </c>
      <c r="B1679" s="1" t="s">
        <v>314</v>
      </c>
    </row>
    <row r="1680" spans="1:18">
      <c r="A1680" s="7" t="s">
        <v>19</v>
      </c>
      <c r="B1680" s="1" t="s">
        <v>315</v>
      </c>
    </row>
    <row r="1681" spans="1:18">
      <c r="A1681" s="7" t="s">
        <v>19</v>
      </c>
      <c r="B1681" s="1" t="s">
        <v>316</v>
      </c>
    </row>
    <row r="1682" spans="1:18">
      <c r="A1682" s="7" t="s">
        <v>19</v>
      </c>
      <c r="B1682" s="1" t="s">
        <v>317</v>
      </c>
    </row>
    <row r="1683" spans="1:18">
      <c r="A1683" s="7" t="s">
        <v>19</v>
      </c>
      <c r="B1683" s="1" t="s">
        <v>318</v>
      </c>
    </row>
    <row r="1684" spans="1:18">
      <c r="A1684" s="7" t="s">
        <v>19</v>
      </c>
      <c r="B1684" s="1"/>
    </row>
    <row r="1685" spans="1:18">
      <c r="A1685" s="7" t="s">
        <v>19</v>
      </c>
      <c r="B1685" s="8" t="s">
        <v>390</v>
      </c>
    </row>
    <row r="1686" spans="1:18">
      <c r="A1686" s="7" t="s">
        <v>19</v>
      </c>
      <c r="B1686" s="1" t="s">
        <v>2087</v>
      </c>
    </row>
    <row r="1687" spans="1:18">
      <c r="A1687" s="7" t="s">
        <v>19</v>
      </c>
      <c r="B1687" s="93" t="str">
        <f>"dd if=$(mount | grep /run/install/repo | awk '{print $1}') of=/mnt/sysimage/backup/iso/" &amp; $F$36 &amp; " bs=1M"</f>
        <v>dd if=$(mount | grep /run/install/repo | awk '{print $1}') of=/mnt/sysimage/backup/iso/OracleLinux-R8-U3-x86_64-dvd.iso bs=1M</v>
      </c>
      <c r="R1687" t="s">
        <v>2827</v>
      </c>
    </row>
    <row r="1688" spans="1:18">
      <c r="A1688" s="7" t="s">
        <v>19</v>
      </c>
      <c r="B1688" s="93" t="str">
        <f>"ln -sf " &amp; $F$36 &amp; " /mnt/sysimage/backup/iso/OL8.iso || $Error :"</f>
        <v>ln -sf OracleLinux-R8-U3-x86_64-dvd.iso /mnt/sysimage/backup/iso/OL8.iso || $Error :</v>
      </c>
    </row>
    <row r="1689" spans="1:18">
      <c r="A1689" s="7" t="s">
        <v>19</v>
      </c>
      <c r="B1689" s="1"/>
    </row>
    <row r="1690" spans="1:18">
      <c r="A1690" s="7" t="s">
        <v>19</v>
      </c>
      <c r="B1690" s="8" t="s">
        <v>1853</v>
      </c>
    </row>
    <row r="1691" spans="1:18">
      <c r="A1691" s="7" t="s">
        <v>19</v>
      </c>
      <c r="B1691" s="1" t="s">
        <v>1958</v>
      </c>
    </row>
    <row r="1692" spans="1:18">
      <c r="A1692" s="7" t="s">
        <v>19</v>
      </c>
      <c r="B1692" s="1" t="s">
        <v>384</v>
      </c>
    </row>
    <row r="1693" spans="1:18">
      <c r="A1693" s="7" t="s">
        <v>19</v>
      </c>
      <c r="B1693" s="1"/>
    </row>
    <row r="1694" spans="1:18">
      <c r="A1694" s="7" t="s">
        <v>19</v>
      </c>
      <c r="B1694" s="8" t="s">
        <v>391</v>
      </c>
    </row>
    <row r="1695" spans="1:18">
      <c r="A1695" s="7" t="s">
        <v>19</v>
      </c>
      <c r="B1695" s="1" t="s">
        <v>392</v>
      </c>
    </row>
    <row r="1696" spans="1:18">
      <c r="A1696" s="7" t="s">
        <v>19</v>
      </c>
      <c r="B1696" s="1" t="s">
        <v>393</v>
      </c>
    </row>
    <row r="1697" spans="1:2">
      <c r="A1697" s="7" t="s">
        <v>19</v>
      </c>
      <c r="B1697" s="1" t="s">
        <v>394</v>
      </c>
    </row>
    <row r="1698" spans="1:2">
      <c r="A1698" s="7" t="s">
        <v>19</v>
      </c>
      <c r="B1698" s="1" t="s">
        <v>395</v>
      </c>
    </row>
    <row r="1699" spans="1:2">
      <c r="A1699" s="7" t="s">
        <v>19</v>
      </c>
      <c r="B1699" s="1" t="s">
        <v>396</v>
      </c>
    </row>
    <row r="1700" spans="1:2">
      <c r="A1700" s="7" t="s">
        <v>19</v>
      </c>
      <c r="B1700" s="1" t="s">
        <v>397</v>
      </c>
    </row>
    <row r="1701" spans="1:2">
      <c r="A1701" s="7" t="s">
        <v>19</v>
      </c>
      <c r="B1701" s="1" t="s">
        <v>398</v>
      </c>
    </row>
    <row r="1702" spans="1:2">
      <c r="A1702" s="7" t="s">
        <v>19</v>
      </c>
      <c r="B1702" s="1"/>
    </row>
    <row r="1703" spans="1:2">
      <c r="A1703" s="7" t="s">
        <v>19</v>
      </c>
      <c r="B1703" s="8" t="s">
        <v>1854</v>
      </c>
    </row>
    <row r="1704" spans="1:2">
      <c r="A1704" s="7" t="s">
        <v>19</v>
      </c>
      <c r="B1704" s="1" t="s">
        <v>2597</v>
      </c>
    </row>
    <row r="1705" spans="1:2">
      <c r="A1705" s="7" t="s">
        <v>19</v>
      </c>
      <c r="B1705" s="1"/>
    </row>
    <row r="1706" spans="1:2">
      <c r="A1706" s="7" t="s">
        <v>19</v>
      </c>
      <c r="B1706" s="8" t="s">
        <v>307</v>
      </c>
    </row>
    <row r="1707" spans="1:2">
      <c r="A1707" s="7" t="s">
        <v>19</v>
      </c>
      <c r="B1707" s="1" t="s">
        <v>1858</v>
      </c>
    </row>
    <row r="1708" spans="1:2">
      <c r="A1708" s="7" t="s">
        <v>19</v>
      </c>
      <c r="B1708" s="1" t="s">
        <v>309</v>
      </c>
    </row>
    <row r="1709" spans="1:2">
      <c r="A1709" s="7" t="s">
        <v>19</v>
      </c>
      <c r="B1709" s="1" t="s">
        <v>310</v>
      </c>
    </row>
    <row r="1710" spans="1:2">
      <c r="A1710" s="7" t="s">
        <v>19</v>
      </c>
      <c r="B1710" s="1" t="s">
        <v>311</v>
      </c>
    </row>
    <row r="1711" spans="1:2">
      <c r="A1711" s="7" t="s">
        <v>19</v>
      </c>
      <c r="B1711" s="1" t="s">
        <v>312</v>
      </c>
    </row>
    <row r="1712" spans="1:2">
      <c r="A1712" s="7" t="s">
        <v>19</v>
      </c>
      <c r="B1712" s="1" t="s">
        <v>313</v>
      </c>
    </row>
    <row r="1713" spans="1:2">
      <c r="A1713" s="7" t="s">
        <v>19</v>
      </c>
      <c r="B1713" s="1" t="s">
        <v>314</v>
      </c>
    </row>
    <row r="1714" spans="1:2">
      <c r="A1714" s="7" t="s">
        <v>19</v>
      </c>
      <c r="B1714" s="1" t="s">
        <v>315</v>
      </c>
    </row>
    <row r="1715" spans="1:2">
      <c r="A1715" s="7" t="s">
        <v>19</v>
      </c>
      <c r="B1715" s="1" t="s">
        <v>316</v>
      </c>
    </row>
    <row r="1716" spans="1:2">
      <c r="A1716" s="7" t="s">
        <v>19</v>
      </c>
      <c r="B1716" s="1" t="s">
        <v>317</v>
      </c>
    </row>
    <row r="1717" spans="1:2">
      <c r="A1717" s="7" t="s">
        <v>19</v>
      </c>
      <c r="B1717" s="1" t="s">
        <v>318</v>
      </c>
    </row>
    <row r="1718" spans="1:2">
      <c r="A1718" s="7" t="s">
        <v>19</v>
      </c>
      <c r="B1718" s="1"/>
    </row>
    <row r="1719" spans="1:2">
      <c r="A1719" s="7" t="s">
        <v>19</v>
      </c>
      <c r="B1719" s="8" t="s">
        <v>401</v>
      </c>
    </row>
    <row r="1720" spans="1:2">
      <c r="A1720" s="7" t="s">
        <v>19</v>
      </c>
      <c r="B1720" s="1" t="s">
        <v>402</v>
      </c>
    </row>
    <row r="1721" spans="1:2">
      <c r="A1721" s="7" t="s">
        <v>19</v>
      </c>
      <c r="B1721" s="1" t="s">
        <v>403</v>
      </c>
    </row>
    <row r="1722" spans="1:2">
      <c r="A1722" s="7" t="s">
        <v>19</v>
      </c>
      <c r="B1722" s="1" t="s">
        <v>404</v>
      </c>
    </row>
    <row r="1723" spans="1:2">
      <c r="A1723" s="7" t="s">
        <v>19</v>
      </c>
      <c r="B1723" s="1" t="s">
        <v>405</v>
      </c>
    </row>
    <row r="1724" spans="1:2">
      <c r="A1724" s="7" t="s">
        <v>19</v>
      </c>
      <c r="B1724" s="1" t="s">
        <v>406</v>
      </c>
    </row>
    <row r="1725" spans="1:2">
      <c r="A1725" s="7" t="s">
        <v>19</v>
      </c>
      <c r="B1725" s="1" t="s">
        <v>407</v>
      </c>
    </row>
    <row r="1726" spans="1:2">
      <c r="A1726" s="7" t="s">
        <v>19</v>
      </c>
      <c r="B1726" s="1" t="s">
        <v>408</v>
      </c>
    </row>
    <row r="1727" spans="1:2">
      <c r="A1727" s="7" t="s">
        <v>19</v>
      </c>
      <c r="B1727" s="1" t="s">
        <v>409</v>
      </c>
    </row>
    <row r="1728" spans="1:2">
      <c r="A1728" s="7" t="s">
        <v>19</v>
      </c>
      <c r="B1728" s="1" t="s">
        <v>410</v>
      </c>
    </row>
    <row r="1729" spans="1:2">
      <c r="A1729" s="7" t="s">
        <v>19</v>
      </c>
      <c r="B1729" s="1" t="s">
        <v>411</v>
      </c>
    </row>
    <row r="1730" spans="1:2">
      <c r="A1730" s="7" t="s">
        <v>19</v>
      </c>
      <c r="B1730" s="1" t="s">
        <v>412</v>
      </c>
    </row>
    <row r="1731" spans="1:2">
      <c r="A1731" s="7" t="s">
        <v>19</v>
      </c>
      <c r="B1731" s="1" t="s">
        <v>413</v>
      </c>
    </row>
    <row r="1732" spans="1:2">
      <c r="A1732" s="7" t="s">
        <v>19</v>
      </c>
      <c r="B1732" s="1" t="s">
        <v>414</v>
      </c>
    </row>
    <row r="1733" spans="1:2">
      <c r="A1733" s="7" t="s">
        <v>19</v>
      </c>
      <c r="B1733" s="1" t="s">
        <v>415</v>
      </c>
    </row>
    <row r="1734" spans="1:2">
      <c r="A1734" s="7" t="s">
        <v>19</v>
      </c>
      <c r="B1734" s="1" t="s">
        <v>416</v>
      </c>
    </row>
    <row r="1735" spans="1:2">
      <c r="A1735" s="7" t="s">
        <v>19</v>
      </c>
      <c r="B1735" s="1" t="s">
        <v>417</v>
      </c>
    </row>
    <row r="1736" spans="1:2">
      <c r="A1736" s="7" t="s">
        <v>19</v>
      </c>
      <c r="B1736" s="1" t="s">
        <v>418</v>
      </c>
    </row>
    <row r="1737" spans="1:2">
      <c r="A1737" s="7" t="s">
        <v>19</v>
      </c>
      <c r="B1737" s="1" t="s">
        <v>419</v>
      </c>
    </row>
    <row r="1738" spans="1:2">
      <c r="A1738" s="7" t="s">
        <v>19</v>
      </c>
      <c r="B1738" s="1" t="s">
        <v>420</v>
      </c>
    </row>
    <row r="1739" spans="1:2">
      <c r="A1739" s="7" t="s">
        <v>19</v>
      </c>
      <c r="B1739" s="1" t="s">
        <v>421</v>
      </c>
    </row>
    <row r="1740" spans="1:2">
      <c r="A1740" s="7" t="s">
        <v>19</v>
      </c>
      <c r="B1740" s="1" t="s">
        <v>422</v>
      </c>
    </row>
    <row r="1741" spans="1:2">
      <c r="A1741" s="7" t="s">
        <v>19</v>
      </c>
      <c r="B1741" s="1" t="s">
        <v>423</v>
      </c>
    </row>
    <row r="1742" spans="1:2">
      <c r="A1742" s="7" t="s">
        <v>19</v>
      </c>
      <c r="B1742" s="1" t="s">
        <v>424</v>
      </c>
    </row>
    <row r="1743" spans="1:2">
      <c r="A1743" s="7" t="s">
        <v>19</v>
      </c>
      <c r="B1743" s="1" t="s">
        <v>425</v>
      </c>
    </row>
    <row r="1744" spans="1:2">
      <c r="A1744" s="7" t="s">
        <v>19</v>
      </c>
      <c r="B1744" s="1" t="s">
        <v>426</v>
      </c>
    </row>
    <row r="1745" spans="1:2">
      <c r="A1745" s="7" t="s">
        <v>19</v>
      </c>
      <c r="B1745" s="1" t="s">
        <v>427</v>
      </c>
    </row>
    <row r="1746" spans="1:2">
      <c r="A1746" s="7" t="s">
        <v>19</v>
      </c>
      <c r="B1746" s="1" t="s">
        <v>428</v>
      </c>
    </row>
    <row r="1747" spans="1:2">
      <c r="A1747" s="7" t="s">
        <v>19</v>
      </c>
      <c r="B1747" s="1" t="s">
        <v>429</v>
      </c>
    </row>
    <row r="1748" spans="1:2">
      <c r="A1748" s="7" t="s">
        <v>19</v>
      </c>
      <c r="B1748" s="1" t="s">
        <v>430</v>
      </c>
    </row>
    <row r="1749" spans="1:2">
      <c r="A1749" s="7" t="s">
        <v>19</v>
      </c>
      <c r="B1749" s="1" t="s">
        <v>431</v>
      </c>
    </row>
    <row r="1750" spans="1:2">
      <c r="A1750" s="7" t="s">
        <v>19</v>
      </c>
      <c r="B1750" s="1" t="s">
        <v>432</v>
      </c>
    </row>
    <row r="1751" spans="1:2">
      <c r="A1751" s="7" t="s">
        <v>19</v>
      </c>
      <c r="B1751" s="1" t="s">
        <v>433</v>
      </c>
    </row>
    <row r="1752" spans="1:2">
      <c r="A1752" s="7" t="s">
        <v>19</v>
      </c>
      <c r="B1752" s="1" t="s">
        <v>434</v>
      </c>
    </row>
    <row r="1753" spans="1:2">
      <c r="A1753" s="7" t="s">
        <v>19</v>
      </c>
      <c r="B1753" s="1" t="s">
        <v>435</v>
      </c>
    </row>
    <row r="1754" spans="1:2">
      <c r="A1754" s="7" t="s">
        <v>19</v>
      </c>
      <c r="B1754" s="1" t="s">
        <v>436</v>
      </c>
    </row>
    <row r="1755" spans="1:2">
      <c r="A1755" s="7" t="s">
        <v>19</v>
      </c>
      <c r="B1755" s="1" t="s">
        <v>437</v>
      </c>
    </row>
    <row r="1756" spans="1:2">
      <c r="A1756" s="7" t="s">
        <v>19</v>
      </c>
      <c r="B1756" s="1" t="s">
        <v>438</v>
      </c>
    </row>
    <row r="1757" spans="1:2">
      <c r="A1757" s="7" t="s">
        <v>19</v>
      </c>
      <c r="B1757" s="1" t="s">
        <v>439</v>
      </c>
    </row>
    <row r="1758" spans="1:2">
      <c r="A1758" s="7" t="s">
        <v>19</v>
      </c>
      <c r="B1758" s="1" t="s">
        <v>440</v>
      </c>
    </row>
    <row r="1759" spans="1:2">
      <c r="A1759" s="7" t="s">
        <v>19</v>
      </c>
      <c r="B1759" s="1" t="s">
        <v>441</v>
      </c>
    </row>
    <row r="1760" spans="1:2">
      <c r="A1760" s="7" t="s">
        <v>19</v>
      </c>
      <c r="B1760" s="1" t="s">
        <v>442</v>
      </c>
    </row>
    <row r="1761" spans="1:2">
      <c r="A1761" s="7" t="s">
        <v>19</v>
      </c>
      <c r="B1761" s="1" t="s">
        <v>443</v>
      </c>
    </row>
    <row r="1762" spans="1:2">
      <c r="A1762" s="7" t="s">
        <v>19</v>
      </c>
      <c r="B1762" s="1" t="s">
        <v>444</v>
      </c>
    </row>
    <row r="1763" spans="1:2">
      <c r="A1763" s="7" t="s">
        <v>19</v>
      </c>
      <c r="B1763" s="1" t="s">
        <v>445</v>
      </c>
    </row>
    <row r="1764" spans="1:2">
      <c r="A1764" s="7" t="s">
        <v>19</v>
      </c>
      <c r="B1764" s="1" t="s">
        <v>446</v>
      </c>
    </row>
    <row r="1765" spans="1:2">
      <c r="A1765" s="7" t="s">
        <v>19</v>
      </c>
      <c r="B1765" s="1" t="s">
        <v>447</v>
      </c>
    </row>
    <row r="1766" spans="1:2">
      <c r="A1766" s="7" t="s">
        <v>19</v>
      </c>
      <c r="B1766" s="1" t="s">
        <v>448</v>
      </c>
    </row>
    <row r="1767" spans="1:2">
      <c r="A1767" s="7" t="s">
        <v>19</v>
      </c>
      <c r="B1767" s="1" t="s">
        <v>449</v>
      </c>
    </row>
    <row r="1768" spans="1:2">
      <c r="A1768" s="7" t="s">
        <v>19</v>
      </c>
      <c r="B1768" s="1" t="s">
        <v>450</v>
      </c>
    </row>
    <row r="1769" spans="1:2">
      <c r="A1769" s="7" t="s">
        <v>19</v>
      </c>
      <c r="B1769" s="1" t="s">
        <v>451</v>
      </c>
    </row>
    <row r="1770" spans="1:2">
      <c r="A1770" s="7" t="s">
        <v>19</v>
      </c>
      <c r="B1770" s="1" t="s">
        <v>452</v>
      </c>
    </row>
    <row r="1771" spans="1:2">
      <c r="A1771" s="7" t="s">
        <v>19</v>
      </c>
      <c r="B1771" s="1" t="s">
        <v>453</v>
      </c>
    </row>
    <row r="1772" spans="1:2">
      <c r="A1772" s="7" t="s">
        <v>19</v>
      </c>
      <c r="B1772" s="1" t="s">
        <v>454</v>
      </c>
    </row>
    <row r="1773" spans="1:2">
      <c r="A1773" s="7" t="s">
        <v>19</v>
      </c>
      <c r="B1773" s="1" t="s">
        <v>455</v>
      </c>
    </row>
    <row r="1774" spans="1:2">
      <c r="A1774" s="7" t="s">
        <v>19</v>
      </c>
      <c r="B1774" s="1" t="s">
        <v>456</v>
      </c>
    </row>
    <row r="1775" spans="1:2">
      <c r="A1775" s="7" t="s">
        <v>19</v>
      </c>
      <c r="B1775" s="1" t="s">
        <v>457</v>
      </c>
    </row>
    <row r="1776" spans="1:2">
      <c r="A1776" s="7" t="s">
        <v>19</v>
      </c>
      <c r="B1776" s="1" t="s">
        <v>458</v>
      </c>
    </row>
    <row r="1777" spans="1:2">
      <c r="A1777" s="7" t="s">
        <v>19</v>
      </c>
      <c r="B1777" s="1" t="s">
        <v>459</v>
      </c>
    </row>
    <row r="1778" spans="1:2">
      <c r="A1778" s="7" t="s">
        <v>19</v>
      </c>
      <c r="B1778" s="1" t="s">
        <v>460</v>
      </c>
    </row>
    <row r="1779" spans="1:2">
      <c r="A1779" s="7" t="s">
        <v>19</v>
      </c>
      <c r="B1779" s="1" t="s">
        <v>461</v>
      </c>
    </row>
    <row r="1780" spans="1:2">
      <c r="A1780" s="7" t="s">
        <v>19</v>
      </c>
      <c r="B1780" s="1" t="s">
        <v>462</v>
      </c>
    </row>
    <row r="1781" spans="1:2">
      <c r="A1781" s="7" t="s">
        <v>19</v>
      </c>
      <c r="B1781" s="1" t="s">
        <v>463</v>
      </c>
    </row>
    <row r="1782" spans="1:2">
      <c r="A1782" s="7" t="s">
        <v>19</v>
      </c>
      <c r="B1782" s="1" t="s">
        <v>464</v>
      </c>
    </row>
    <row r="1783" spans="1:2">
      <c r="A1783" s="7" t="s">
        <v>19</v>
      </c>
      <c r="B1783" s="1" t="s">
        <v>465</v>
      </c>
    </row>
    <row r="1784" spans="1:2">
      <c r="A1784" s="7" t="s">
        <v>19</v>
      </c>
      <c r="B1784" s="1" t="s">
        <v>466</v>
      </c>
    </row>
    <row r="1785" spans="1:2">
      <c r="A1785" s="7" t="s">
        <v>19</v>
      </c>
      <c r="B1785" s="1" t="s">
        <v>467</v>
      </c>
    </row>
    <row r="1786" spans="1:2">
      <c r="A1786" s="7" t="s">
        <v>19</v>
      </c>
      <c r="B1786" s="1" t="s">
        <v>468</v>
      </c>
    </row>
    <row r="1787" spans="1:2">
      <c r="A1787" s="7" t="s">
        <v>19</v>
      </c>
      <c r="B1787" s="1" t="s">
        <v>469</v>
      </c>
    </row>
    <row r="1788" spans="1:2">
      <c r="A1788" s="7" t="s">
        <v>19</v>
      </c>
      <c r="B1788" s="1" t="s">
        <v>470</v>
      </c>
    </row>
    <row r="1789" spans="1:2">
      <c r="A1789" s="7" t="s">
        <v>19</v>
      </c>
      <c r="B1789" s="1" t="s">
        <v>471</v>
      </c>
    </row>
    <row r="1790" spans="1:2">
      <c r="A1790" s="7" t="s">
        <v>19</v>
      </c>
      <c r="B1790" s="1" t="s">
        <v>472</v>
      </c>
    </row>
    <row r="1791" spans="1:2">
      <c r="A1791" s="7" t="s">
        <v>19</v>
      </c>
      <c r="B1791" s="1" t="s">
        <v>473</v>
      </c>
    </row>
    <row r="1792" spans="1:2">
      <c r="A1792" s="7" t="s">
        <v>19</v>
      </c>
      <c r="B1792" s="1" t="s">
        <v>474</v>
      </c>
    </row>
    <row r="1793" spans="1:2">
      <c r="A1793" s="7" t="s">
        <v>19</v>
      </c>
      <c r="B1793" s="1" t="s">
        <v>475</v>
      </c>
    </row>
    <row r="1794" spans="1:2">
      <c r="A1794" s="7" t="s">
        <v>19</v>
      </c>
      <c r="B1794" s="1" t="s">
        <v>476</v>
      </c>
    </row>
    <row r="1795" spans="1:2">
      <c r="A1795" s="7" t="s">
        <v>19</v>
      </c>
      <c r="B1795" s="1" t="s">
        <v>477</v>
      </c>
    </row>
    <row r="1796" spans="1:2">
      <c r="A1796" s="7" t="s">
        <v>19</v>
      </c>
      <c r="B1796" s="1" t="s">
        <v>1847</v>
      </c>
    </row>
    <row r="1797" spans="1:2">
      <c r="A1797" s="7" t="s">
        <v>19</v>
      </c>
      <c r="B1797" s="1" t="s">
        <v>478</v>
      </c>
    </row>
    <row r="1798" spans="1:2">
      <c r="A1798" s="7" t="s">
        <v>19</v>
      </c>
      <c r="B1798" s="1"/>
    </row>
    <row r="1799" spans="1:2">
      <c r="A1799" s="7" t="s">
        <v>19</v>
      </c>
      <c r="B1799" s="8" t="s">
        <v>479</v>
      </c>
    </row>
    <row r="1800" spans="1:2">
      <c r="A1800" s="7" t="s">
        <v>19</v>
      </c>
      <c r="B1800" s="1" t="s">
        <v>480</v>
      </c>
    </row>
    <row r="1801" spans="1:2">
      <c r="A1801" s="7" t="s">
        <v>19</v>
      </c>
      <c r="B1801" s="1" t="s">
        <v>481</v>
      </c>
    </row>
    <row r="1802" spans="1:2">
      <c r="A1802" s="7" t="s">
        <v>19</v>
      </c>
      <c r="B1802" s="1" t="s">
        <v>482</v>
      </c>
    </row>
    <row r="1803" spans="1:2">
      <c r="A1803" s="7" t="s">
        <v>19</v>
      </c>
      <c r="B1803" s="1" t="s">
        <v>483</v>
      </c>
    </row>
    <row r="1804" spans="1:2">
      <c r="A1804" s="7" t="s">
        <v>19</v>
      </c>
      <c r="B1804" s="1" t="s">
        <v>484</v>
      </c>
    </row>
    <row r="1805" spans="1:2">
      <c r="A1805" s="7" t="s">
        <v>19</v>
      </c>
      <c r="B1805" s="1" t="s">
        <v>485</v>
      </c>
    </row>
    <row r="1806" spans="1:2">
      <c r="A1806" s="7" t="s">
        <v>19</v>
      </c>
      <c r="B1806" s="1" t="s">
        <v>2875</v>
      </c>
    </row>
    <row r="1807" spans="1:2">
      <c r="A1807" s="7" t="s">
        <v>19</v>
      </c>
      <c r="B1807" s="1" t="s">
        <v>486</v>
      </c>
    </row>
    <row r="1808" spans="1:2">
      <c r="A1808" s="7" t="s">
        <v>19</v>
      </c>
      <c r="B1808" s="1" t="s">
        <v>487</v>
      </c>
    </row>
    <row r="1809" spans="1:2">
      <c r="A1809" s="7" t="s">
        <v>19</v>
      </c>
      <c r="B1809" s="1"/>
    </row>
    <row r="1810" spans="1:2">
      <c r="A1810" s="7" t="s">
        <v>19</v>
      </c>
      <c r="B1810" s="1" t="s">
        <v>488</v>
      </c>
    </row>
    <row r="1811" spans="1:2">
      <c r="A1811" s="7" t="s">
        <v>19</v>
      </c>
      <c r="B1811" s="1" t="s">
        <v>489</v>
      </c>
    </row>
    <row r="1812" spans="1:2">
      <c r="A1812" s="7" t="s">
        <v>19</v>
      </c>
      <c r="B1812" s="1" t="s">
        <v>490</v>
      </c>
    </row>
    <row r="1813" spans="1:2">
      <c r="A1813" s="7" t="s">
        <v>19</v>
      </c>
      <c r="B1813" s="1" t="s">
        <v>485</v>
      </c>
    </row>
    <row r="1814" spans="1:2">
      <c r="A1814" s="7" t="s">
        <v>19</v>
      </c>
      <c r="B1814" s="1" t="s">
        <v>2875</v>
      </c>
    </row>
    <row r="1815" spans="1:2">
      <c r="A1815" s="7" t="s">
        <v>19</v>
      </c>
      <c r="B1815" s="1" t="s">
        <v>486</v>
      </c>
    </row>
    <row r="1816" spans="1:2">
      <c r="A1816" s="7" t="s">
        <v>19</v>
      </c>
      <c r="B1816" s="1" t="s">
        <v>491</v>
      </c>
    </row>
    <row r="1817" spans="1:2">
      <c r="A1817" s="7" t="s">
        <v>19</v>
      </c>
      <c r="B1817" s="1" t="s">
        <v>96</v>
      </c>
    </row>
    <row r="1818" spans="1:2">
      <c r="A1818" s="7" t="s">
        <v>19</v>
      </c>
      <c r="B1818" s="1" t="s">
        <v>492</v>
      </c>
    </row>
    <row r="1819" spans="1:2">
      <c r="A1819" s="7" t="s">
        <v>19</v>
      </c>
      <c r="B1819" s="1" t="s">
        <v>493</v>
      </c>
    </row>
    <row r="1820" spans="1:2">
      <c r="A1820" s="7" t="s">
        <v>19</v>
      </c>
      <c r="B1820" s="1" t="s">
        <v>494</v>
      </c>
    </row>
    <row r="1821" spans="1:2">
      <c r="A1821" s="7" t="s">
        <v>19</v>
      </c>
      <c r="B1821" s="1" t="s">
        <v>495</v>
      </c>
    </row>
    <row r="1822" spans="1:2">
      <c r="A1822" s="7" t="s">
        <v>19</v>
      </c>
      <c r="B1822" s="1" t="s">
        <v>496</v>
      </c>
    </row>
    <row r="1823" spans="1:2">
      <c r="A1823" s="7" t="s">
        <v>19</v>
      </c>
      <c r="B1823" s="1" t="s">
        <v>485</v>
      </c>
    </row>
    <row r="1824" spans="1:2">
      <c r="A1824" s="7" t="s">
        <v>19</v>
      </c>
      <c r="B1824" s="1" t="s">
        <v>497</v>
      </c>
    </row>
    <row r="1825" spans="1:2">
      <c r="A1825" s="7" t="s">
        <v>19</v>
      </c>
      <c r="B1825" s="1"/>
    </row>
    <row r="1826" spans="1:2">
      <c r="A1826" s="7" t="s">
        <v>19</v>
      </c>
      <c r="B1826" s="1" t="s">
        <v>498</v>
      </c>
    </row>
    <row r="1827" spans="1:2">
      <c r="A1827" s="7" t="s">
        <v>19</v>
      </c>
      <c r="B1827" s="1" t="s">
        <v>499</v>
      </c>
    </row>
    <row r="1828" spans="1:2">
      <c r="A1828" s="7" t="s">
        <v>19</v>
      </c>
      <c r="B1828" s="1" t="s">
        <v>500</v>
      </c>
    </row>
    <row r="1829" spans="1:2">
      <c r="A1829" s="7" t="s">
        <v>19</v>
      </c>
      <c r="B1829" s="1" t="s">
        <v>496</v>
      </c>
    </row>
    <row r="1830" spans="1:2">
      <c r="A1830" s="7" t="s">
        <v>19</v>
      </c>
      <c r="B1830" s="1" t="s">
        <v>485</v>
      </c>
    </row>
    <row r="1831" spans="1:2">
      <c r="A1831" s="7" t="s">
        <v>19</v>
      </c>
      <c r="B1831" s="1" t="s">
        <v>497</v>
      </c>
    </row>
    <row r="1832" spans="1:2">
      <c r="A1832" s="7" t="s">
        <v>19</v>
      </c>
      <c r="B1832" s="1" t="s">
        <v>491</v>
      </c>
    </row>
    <row r="1833" spans="1:2">
      <c r="A1833" s="7" t="s">
        <v>19</v>
      </c>
      <c r="B1833" s="1"/>
    </row>
    <row r="1834" spans="1:2">
      <c r="A1834" s="7" t="s">
        <v>19</v>
      </c>
      <c r="B1834" s="1" t="s">
        <v>2448</v>
      </c>
    </row>
    <row r="1835" spans="1:2">
      <c r="A1835" s="7" t="s">
        <v>19</v>
      </c>
      <c r="B1835" s="1" t="s">
        <v>2449</v>
      </c>
    </row>
    <row r="1836" spans="1:2">
      <c r="A1836" s="7" t="s">
        <v>19</v>
      </c>
      <c r="B1836" s="1" t="s">
        <v>2450</v>
      </c>
    </row>
    <row r="1837" spans="1:2">
      <c r="A1837" s="7" t="s">
        <v>19</v>
      </c>
      <c r="B1837" s="1" t="s">
        <v>2451</v>
      </c>
    </row>
    <row r="1838" spans="1:2">
      <c r="A1838" s="7" t="s">
        <v>19</v>
      </c>
      <c r="B1838" s="1" t="s">
        <v>2452</v>
      </c>
    </row>
    <row r="1839" spans="1:2">
      <c r="A1839" s="7" t="s">
        <v>19</v>
      </c>
      <c r="B1839" s="1" t="s">
        <v>2453</v>
      </c>
    </row>
    <row r="1840" spans="1:2">
      <c r="A1840" s="7" t="s">
        <v>19</v>
      </c>
      <c r="B1840" s="1"/>
    </row>
    <row r="1841" spans="1:2">
      <c r="A1841" s="7" t="s">
        <v>19</v>
      </c>
      <c r="B1841" s="1" t="s">
        <v>501</v>
      </c>
    </row>
    <row r="1842" spans="1:2">
      <c r="A1842" s="7" t="s">
        <v>19</v>
      </c>
      <c r="B1842" s="1" t="s">
        <v>502</v>
      </c>
    </row>
    <row r="1843" spans="1:2">
      <c r="A1843" s="7" t="s">
        <v>19</v>
      </c>
      <c r="B1843" s="1" t="s">
        <v>503</v>
      </c>
    </row>
    <row r="1844" spans="1:2">
      <c r="A1844" s="7" t="s">
        <v>19</v>
      </c>
      <c r="B1844" s="1" t="s">
        <v>504</v>
      </c>
    </row>
    <row r="1845" spans="1:2">
      <c r="A1845" s="7" t="s">
        <v>19</v>
      </c>
      <c r="B1845" s="1" t="s">
        <v>505</v>
      </c>
    </row>
    <row r="1846" spans="1:2">
      <c r="A1846" s="7" t="s">
        <v>19</v>
      </c>
      <c r="B1846" s="1" t="s">
        <v>506</v>
      </c>
    </row>
    <row r="1847" spans="1:2">
      <c r="A1847" s="7" t="s">
        <v>19</v>
      </c>
      <c r="B1847" s="1" t="s">
        <v>507</v>
      </c>
    </row>
    <row r="1848" spans="1:2">
      <c r="A1848" s="7" t="s">
        <v>19</v>
      </c>
      <c r="B1848" s="1"/>
    </row>
    <row r="1849" spans="1:2">
      <c r="A1849" s="7" t="s">
        <v>19</v>
      </c>
      <c r="B1849" s="1" t="s">
        <v>508</v>
      </c>
    </row>
    <row r="1850" spans="1:2">
      <c r="A1850" s="7" t="s">
        <v>19</v>
      </c>
      <c r="B1850" s="1" t="s">
        <v>509</v>
      </c>
    </row>
    <row r="1851" spans="1:2">
      <c r="A1851" s="7" t="s">
        <v>19</v>
      </c>
      <c r="B1851" s="1" t="s">
        <v>510</v>
      </c>
    </row>
    <row r="1852" spans="1:2">
      <c r="A1852" s="7" t="s">
        <v>19</v>
      </c>
      <c r="B1852" s="1" t="s">
        <v>504</v>
      </c>
    </row>
    <row r="1853" spans="1:2">
      <c r="A1853" s="7" t="s">
        <v>19</v>
      </c>
      <c r="B1853" s="1" t="s">
        <v>505</v>
      </c>
    </row>
    <row r="1854" spans="1:2">
      <c r="A1854" s="7" t="s">
        <v>19</v>
      </c>
      <c r="B1854" s="1" t="s">
        <v>506</v>
      </c>
    </row>
    <row r="1855" spans="1:2">
      <c r="A1855" s="7" t="s">
        <v>19</v>
      </c>
      <c r="B1855" s="1" t="s">
        <v>507</v>
      </c>
    </row>
    <row r="1856" spans="1:2">
      <c r="A1856" s="7" t="s">
        <v>19</v>
      </c>
      <c r="B1856" s="1"/>
    </row>
    <row r="1857" spans="1:2">
      <c r="A1857" s="7" t="s">
        <v>19</v>
      </c>
      <c r="B1857" s="1" t="s">
        <v>511</v>
      </c>
    </row>
    <row r="1858" spans="1:2">
      <c r="A1858" s="7" t="s">
        <v>19</v>
      </c>
      <c r="B1858" s="1" t="s">
        <v>512</v>
      </c>
    </row>
    <row r="1859" spans="1:2">
      <c r="A1859" s="7" t="s">
        <v>19</v>
      </c>
      <c r="B1859" s="1" t="s">
        <v>513</v>
      </c>
    </row>
    <row r="1860" spans="1:2">
      <c r="A1860" s="7" t="s">
        <v>19</v>
      </c>
      <c r="B1860" s="1" t="s">
        <v>504</v>
      </c>
    </row>
    <row r="1861" spans="1:2">
      <c r="A1861" s="7" t="s">
        <v>19</v>
      </c>
      <c r="B1861" s="1" t="s">
        <v>505</v>
      </c>
    </row>
    <row r="1862" spans="1:2">
      <c r="A1862" s="7" t="s">
        <v>19</v>
      </c>
      <c r="B1862" s="1" t="s">
        <v>506</v>
      </c>
    </row>
    <row r="1863" spans="1:2">
      <c r="A1863" s="7" t="s">
        <v>19</v>
      </c>
      <c r="B1863" s="1" t="s">
        <v>507</v>
      </c>
    </row>
    <row r="1864" spans="1:2">
      <c r="A1864" s="7" t="s">
        <v>19</v>
      </c>
      <c r="B1864" s="1"/>
    </row>
    <row r="1865" spans="1:2">
      <c r="A1865" s="7" t="s">
        <v>19</v>
      </c>
      <c r="B1865" s="1" t="s">
        <v>514</v>
      </c>
    </row>
    <row r="1866" spans="1:2">
      <c r="A1866" s="7" t="s">
        <v>19</v>
      </c>
      <c r="B1866" s="1" t="s">
        <v>515</v>
      </c>
    </row>
    <row r="1867" spans="1:2">
      <c r="A1867" s="7" t="s">
        <v>19</v>
      </c>
      <c r="B1867" s="1" t="s">
        <v>516</v>
      </c>
    </row>
    <row r="1868" spans="1:2">
      <c r="A1868" s="7" t="s">
        <v>19</v>
      </c>
      <c r="B1868" s="1" t="s">
        <v>504</v>
      </c>
    </row>
    <row r="1869" spans="1:2">
      <c r="A1869" s="7" t="s">
        <v>19</v>
      </c>
      <c r="B1869" s="1" t="s">
        <v>505</v>
      </c>
    </row>
    <row r="1870" spans="1:2">
      <c r="A1870" s="7" t="s">
        <v>19</v>
      </c>
      <c r="B1870" s="1" t="s">
        <v>506</v>
      </c>
    </row>
    <row r="1871" spans="1:2">
      <c r="A1871" s="7" t="s">
        <v>19</v>
      </c>
      <c r="B1871" s="1" t="s">
        <v>507</v>
      </c>
    </row>
    <row r="1872" spans="1:2">
      <c r="A1872" s="7" t="s">
        <v>19</v>
      </c>
      <c r="B1872" s="1"/>
    </row>
    <row r="1873" spans="1:2">
      <c r="A1873" s="7" t="s">
        <v>19</v>
      </c>
      <c r="B1873" s="1" t="s">
        <v>517</v>
      </c>
    </row>
    <row r="1874" spans="1:2">
      <c r="A1874" s="7" t="s">
        <v>19</v>
      </c>
      <c r="B1874" s="1" t="s">
        <v>518</v>
      </c>
    </row>
    <row r="1875" spans="1:2">
      <c r="A1875" s="7" t="s">
        <v>19</v>
      </c>
      <c r="B1875" s="1" t="s">
        <v>519</v>
      </c>
    </row>
    <row r="1876" spans="1:2">
      <c r="A1876" s="7" t="s">
        <v>19</v>
      </c>
      <c r="B1876" s="1" t="s">
        <v>504</v>
      </c>
    </row>
    <row r="1877" spans="1:2">
      <c r="A1877" s="7" t="s">
        <v>19</v>
      </c>
      <c r="B1877" s="1" t="s">
        <v>505</v>
      </c>
    </row>
    <row r="1878" spans="1:2">
      <c r="A1878" s="7" t="s">
        <v>19</v>
      </c>
      <c r="B1878" s="1" t="s">
        <v>506</v>
      </c>
    </row>
    <row r="1879" spans="1:2">
      <c r="A1879" s="7" t="s">
        <v>19</v>
      </c>
      <c r="B1879" s="1" t="s">
        <v>507</v>
      </c>
    </row>
    <row r="1880" spans="1:2">
      <c r="A1880" s="7" t="s">
        <v>19</v>
      </c>
      <c r="B1880" s="1"/>
    </row>
    <row r="1881" spans="1:2">
      <c r="A1881" s="7" t="s">
        <v>19</v>
      </c>
      <c r="B1881" s="1" t="s">
        <v>520</v>
      </c>
    </row>
    <row r="1882" spans="1:2">
      <c r="A1882" s="7" t="s">
        <v>19</v>
      </c>
      <c r="B1882" s="1" t="s">
        <v>521</v>
      </c>
    </row>
    <row r="1883" spans="1:2">
      <c r="A1883" s="7" t="s">
        <v>19</v>
      </c>
      <c r="B1883" s="1" t="s">
        <v>522</v>
      </c>
    </row>
    <row r="1884" spans="1:2">
      <c r="A1884" s="7" t="s">
        <v>19</v>
      </c>
      <c r="B1884" s="1" t="s">
        <v>504</v>
      </c>
    </row>
    <row r="1885" spans="1:2">
      <c r="A1885" s="7" t="s">
        <v>19</v>
      </c>
      <c r="B1885" s="1" t="s">
        <v>505</v>
      </c>
    </row>
    <row r="1886" spans="1:2">
      <c r="A1886" s="7" t="s">
        <v>19</v>
      </c>
      <c r="B1886" s="1" t="s">
        <v>506</v>
      </c>
    </row>
    <row r="1887" spans="1:2">
      <c r="A1887" s="7" t="s">
        <v>19</v>
      </c>
      <c r="B1887" s="1" t="s">
        <v>507</v>
      </c>
    </row>
    <row r="1888" spans="1:2">
      <c r="A1888" s="7" t="s">
        <v>19</v>
      </c>
      <c r="B1888" s="1"/>
    </row>
    <row r="1889" spans="1:2">
      <c r="A1889" s="7" t="s">
        <v>19</v>
      </c>
      <c r="B1889" s="1" t="s">
        <v>523</v>
      </c>
    </row>
    <row r="1890" spans="1:2">
      <c r="A1890" s="7" t="s">
        <v>19</v>
      </c>
      <c r="B1890" s="1" t="s">
        <v>524</v>
      </c>
    </row>
    <row r="1891" spans="1:2">
      <c r="A1891" s="7" t="s">
        <v>19</v>
      </c>
      <c r="B1891" s="1" t="s">
        <v>525</v>
      </c>
    </row>
    <row r="1892" spans="1:2">
      <c r="A1892" s="7" t="s">
        <v>19</v>
      </c>
      <c r="B1892" s="1" t="s">
        <v>504</v>
      </c>
    </row>
    <row r="1893" spans="1:2">
      <c r="A1893" s="7" t="s">
        <v>19</v>
      </c>
      <c r="B1893" s="1" t="s">
        <v>505</v>
      </c>
    </row>
    <row r="1894" spans="1:2">
      <c r="A1894" s="7" t="s">
        <v>19</v>
      </c>
      <c r="B1894" s="1" t="s">
        <v>506</v>
      </c>
    </row>
    <row r="1895" spans="1:2">
      <c r="A1895" s="7" t="s">
        <v>19</v>
      </c>
      <c r="B1895" s="1" t="s">
        <v>507</v>
      </c>
    </row>
    <row r="1896" spans="1:2">
      <c r="A1896" s="7" t="s">
        <v>19</v>
      </c>
      <c r="B1896" s="1"/>
    </row>
    <row r="1897" spans="1:2">
      <c r="A1897" s="7" t="s">
        <v>19</v>
      </c>
      <c r="B1897" s="1" t="s">
        <v>526</v>
      </c>
    </row>
    <row r="1898" spans="1:2">
      <c r="A1898" s="7" t="s">
        <v>19</v>
      </c>
      <c r="B1898" s="1" t="s">
        <v>527</v>
      </c>
    </row>
    <row r="1899" spans="1:2">
      <c r="A1899" s="7" t="s">
        <v>19</v>
      </c>
      <c r="B1899" s="1" t="s">
        <v>528</v>
      </c>
    </row>
    <row r="1900" spans="1:2">
      <c r="A1900" s="7" t="s">
        <v>19</v>
      </c>
      <c r="B1900" s="1" t="s">
        <v>504</v>
      </c>
    </row>
    <row r="1901" spans="1:2">
      <c r="A1901" s="7" t="s">
        <v>19</v>
      </c>
      <c r="B1901" s="1" t="s">
        <v>505</v>
      </c>
    </row>
    <row r="1902" spans="1:2">
      <c r="A1902" s="7" t="s">
        <v>19</v>
      </c>
      <c r="B1902" s="1" t="s">
        <v>506</v>
      </c>
    </row>
    <row r="1903" spans="1:2">
      <c r="A1903" s="7" t="s">
        <v>19</v>
      </c>
      <c r="B1903" s="1" t="s">
        <v>507</v>
      </c>
    </row>
    <row r="1904" spans="1:2">
      <c r="A1904" s="7" t="s">
        <v>19</v>
      </c>
      <c r="B1904" s="1"/>
    </row>
    <row r="1905" spans="1:2">
      <c r="A1905" s="7" t="s">
        <v>19</v>
      </c>
      <c r="B1905" s="1" t="s">
        <v>529</v>
      </c>
    </row>
    <row r="1906" spans="1:2">
      <c r="A1906" s="7" t="s">
        <v>19</v>
      </c>
      <c r="B1906" s="1" t="s">
        <v>530</v>
      </c>
    </row>
    <row r="1907" spans="1:2">
      <c r="A1907" s="7" t="s">
        <v>19</v>
      </c>
      <c r="B1907" s="1" t="s">
        <v>531</v>
      </c>
    </row>
    <row r="1908" spans="1:2">
      <c r="A1908" s="7" t="s">
        <v>19</v>
      </c>
      <c r="B1908" s="1" t="s">
        <v>496</v>
      </c>
    </row>
    <row r="1909" spans="1:2">
      <c r="A1909" s="7" t="s">
        <v>19</v>
      </c>
      <c r="B1909" s="1" t="s">
        <v>485</v>
      </c>
    </row>
    <row r="1910" spans="1:2">
      <c r="A1910" s="7" t="s">
        <v>19</v>
      </c>
      <c r="B1910" s="1" t="s">
        <v>497</v>
      </c>
    </row>
    <row r="1911" spans="1:2">
      <c r="A1911" s="7" t="s">
        <v>19</v>
      </c>
      <c r="B1911" s="1" t="s">
        <v>96</v>
      </c>
    </row>
    <row r="1912" spans="1:2">
      <c r="A1912" s="7" t="s">
        <v>19</v>
      </c>
      <c r="B1912" s="1"/>
    </row>
    <row r="1913" spans="1:2">
      <c r="A1913" s="7" t="s">
        <v>19</v>
      </c>
      <c r="B1913" s="1" t="s">
        <v>1213</v>
      </c>
    </row>
    <row r="1914" spans="1:2">
      <c r="A1914" s="7" t="s">
        <v>19</v>
      </c>
      <c r="B1914" s="1" t="s">
        <v>532</v>
      </c>
    </row>
    <row r="1915" spans="1:2">
      <c r="A1915" s="7" t="s">
        <v>19</v>
      </c>
      <c r="B1915" s="1" t="s">
        <v>533</v>
      </c>
    </row>
    <row r="1916" spans="1:2">
      <c r="A1916" s="7" t="s">
        <v>19</v>
      </c>
      <c r="B1916" s="1" t="s">
        <v>534</v>
      </c>
    </row>
    <row r="1917" spans="1:2">
      <c r="A1917" s="7" t="s">
        <v>19</v>
      </c>
      <c r="B1917" s="1" t="s">
        <v>504</v>
      </c>
    </row>
    <row r="1918" spans="1:2">
      <c r="A1918" s="7" t="s">
        <v>19</v>
      </c>
      <c r="B1918" s="1" t="s">
        <v>505</v>
      </c>
    </row>
    <row r="1919" spans="1:2">
      <c r="A1919" s="7" t="s">
        <v>19</v>
      </c>
      <c r="B1919" s="1" t="s">
        <v>506</v>
      </c>
    </row>
    <row r="1920" spans="1:2">
      <c r="A1920" s="7" t="s">
        <v>19</v>
      </c>
      <c r="B1920" s="1" t="s">
        <v>535</v>
      </c>
    </row>
    <row r="1921" spans="1:2">
      <c r="A1921" s="7" t="s">
        <v>19</v>
      </c>
      <c r="B1921" s="1" t="s">
        <v>536</v>
      </c>
    </row>
    <row r="1922" spans="1:2">
      <c r="A1922" s="7" t="s">
        <v>19</v>
      </c>
      <c r="B1922" s="1" t="s">
        <v>537</v>
      </c>
    </row>
    <row r="1923" spans="1:2">
      <c r="A1923" s="7" t="s">
        <v>19</v>
      </c>
      <c r="B1923" s="1" t="s">
        <v>538</v>
      </c>
    </row>
    <row r="1924" spans="1:2">
      <c r="A1924" s="7" t="s">
        <v>19</v>
      </c>
      <c r="B1924" s="1" t="s">
        <v>504</v>
      </c>
    </row>
    <row r="1925" spans="1:2">
      <c r="A1925" s="7" t="s">
        <v>19</v>
      </c>
      <c r="B1925" s="1" t="s">
        <v>505</v>
      </c>
    </row>
    <row r="1926" spans="1:2">
      <c r="A1926" s="7" t="s">
        <v>19</v>
      </c>
      <c r="B1926" s="1" t="s">
        <v>506</v>
      </c>
    </row>
    <row r="1927" spans="1:2">
      <c r="A1927" s="7" t="s">
        <v>19</v>
      </c>
      <c r="B1927" s="1" t="s">
        <v>96</v>
      </c>
    </row>
    <row r="1928" spans="1:2">
      <c r="A1928" s="7" t="s">
        <v>19</v>
      </c>
      <c r="B1928" s="1" t="s">
        <v>539</v>
      </c>
    </row>
    <row r="1929" spans="1:2">
      <c r="A1929" s="7" t="s">
        <v>19</v>
      </c>
      <c r="B1929" s="1" t="s">
        <v>540</v>
      </c>
    </row>
    <row r="1930" spans="1:2">
      <c r="A1930" s="7" t="s">
        <v>19</v>
      </c>
      <c r="B1930" s="1" t="s">
        <v>541</v>
      </c>
    </row>
    <row r="1931" spans="1:2">
      <c r="A1931" s="7" t="s">
        <v>19</v>
      </c>
      <c r="B1931" s="1" t="s">
        <v>542</v>
      </c>
    </row>
    <row r="1932" spans="1:2">
      <c r="A1932" s="7" t="s">
        <v>19</v>
      </c>
      <c r="B1932" s="1" t="s">
        <v>496</v>
      </c>
    </row>
    <row r="1933" spans="1:2">
      <c r="A1933" s="7" t="s">
        <v>19</v>
      </c>
      <c r="B1933" s="1" t="s">
        <v>485</v>
      </c>
    </row>
    <row r="1934" spans="1:2">
      <c r="A1934" s="7" t="s">
        <v>19</v>
      </c>
      <c r="B1934" s="1" t="s">
        <v>497</v>
      </c>
    </row>
    <row r="1935" spans="1:2">
      <c r="A1935" s="7" t="s">
        <v>19</v>
      </c>
      <c r="B1935" s="1" t="s">
        <v>543</v>
      </c>
    </row>
    <row r="1936" spans="1:2">
      <c r="A1936" s="7" t="s">
        <v>19</v>
      </c>
      <c r="B1936" s="1" t="s">
        <v>96</v>
      </c>
    </row>
    <row r="1937" spans="1:2">
      <c r="A1937" s="7" t="s">
        <v>19</v>
      </c>
      <c r="B1937" s="1" t="s">
        <v>2573</v>
      </c>
    </row>
    <row r="1938" spans="1:2">
      <c r="A1938" s="7" t="s">
        <v>19</v>
      </c>
      <c r="B1938" s="1" t="s">
        <v>2572</v>
      </c>
    </row>
    <row r="1939" spans="1:2">
      <c r="A1939" s="7" t="s">
        <v>19</v>
      </c>
      <c r="B1939" s="1" t="s">
        <v>2571</v>
      </c>
    </row>
    <row r="1940" spans="1:2">
      <c r="A1940" s="7" t="s">
        <v>19</v>
      </c>
      <c r="B1940" s="1" t="s">
        <v>2534</v>
      </c>
    </row>
    <row r="1941" spans="1:2">
      <c r="A1941" s="7" t="s">
        <v>19</v>
      </c>
      <c r="B1941" s="1" t="s">
        <v>2535</v>
      </c>
    </row>
    <row r="1942" spans="1:2">
      <c r="A1942" s="7" t="s">
        <v>19</v>
      </c>
      <c r="B1942" s="1" t="s">
        <v>485</v>
      </c>
    </row>
    <row r="1943" spans="1:2">
      <c r="A1943" s="7" t="s">
        <v>19</v>
      </c>
      <c r="B1943" s="1" t="s">
        <v>497</v>
      </c>
    </row>
    <row r="1944" spans="1:2">
      <c r="A1944" s="7" t="s">
        <v>19</v>
      </c>
      <c r="B1944" s="1" t="s">
        <v>96</v>
      </c>
    </row>
    <row r="1945" spans="1:2">
      <c r="A1945" s="7" t="s">
        <v>19</v>
      </c>
      <c r="B1945" s="1" t="s">
        <v>544</v>
      </c>
    </row>
    <row r="1946" spans="1:2">
      <c r="A1946" s="7" t="s">
        <v>19</v>
      </c>
      <c r="B1946" s="1" t="s">
        <v>545</v>
      </c>
    </row>
    <row r="1947" spans="1:2">
      <c r="A1947" s="7" t="s">
        <v>19</v>
      </c>
      <c r="B1947" s="1" t="s">
        <v>546</v>
      </c>
    </row>
    <row r="1948" spans="1:2">
      <c r="A1948" s="7" t="s">
        <v>19</v>
      </c>
      <c r="B1948" s="1" t="s">
        <v>547</v>
      </c>
    </row>
    <row r="1949" spans="1:2">
      <c r="A1949" s="7" t="s">
        <v>19</v>
      </c>
      <c r="B1949" s="1" t="s">
        <v>548</v>
      </c>
    </row>
    <row r="1950" spans="1:2">
      <c r="A1950" s="7" t="s">
        <v>19</v>
      </c>
      <c r="B1950" s="1" t="s">
        <v>549</v>
      </c>
    </row>
    <row r="1951" spans="1:2">
      <c r="A1951" s="7" t="s">
        <v>19</v>
      </c>
      <c r="B1951" s="1" t="s">
        <v>550</v>
      </c>
    </row>
    <row r="1952" spans="1:2">
      <c r="A1952" s="7" t="s">
        <v>19</v>
      </c>
      <c r="B1952" s="1" t="s">
        <v>551</v>
      </c>
    </row>
    <row r="1953" spans="1:2">
      <c r="A1953" s="7" t="s">
        <v>19</v>
      </c>
      <c r="B1953" s="1" t="s">
        <v>552</v>
      </c>
    </row>
    <row r="1954" spans="1:2">
      <c r="A1954" s="7" t="s">
        <v>19</v>
      </c>
      <c r="B1954" s="1" t="s">
        <v>553</v>
      </c>
    </row>
    <row r="1955" spans="1:2">
      <c r="A1955" s="7" t="s">
        <v>19</v>
      </c>
      <c r="B1955" s="1" t="s">
        <v>554</v>
      </c>
    </row>
    <row r="1956" spans="1:2">
      <c r="A1956" s="7" t="s">
        <v>19</v>
      </c>
      <c r="B1956" s="1" t="s">
        <v>555</v>
      </c>
    </row>
    <row r="1957" spans="1:2">
      <c r="A1957" s="7" t="s">
        <v>19</v>
      </c>
      <c r="B1957" s="1" t="s">
        <v>1993</v>
      </c>
    </row>
    <row r="1958" spans="1:2">
      <c r="A1958" s="7" t="s">
        <v>19</v>
      </c>
      <c r="B1958" s="1" t="s">
        <v>556</v>
      </c>
    </row>
    <row r="1959" spans="1:2">
      <c r="A1959" s="7" t="s">
        <v>19</v>
      </c>
      <c r="B1959" s="1" t="s">
        <v>557</v>
      </c>
    </row>
    <row r="1960" spans="1:2" s="131" customFormat="1">
      <c r="A1960" s="129" t="s">
        <v>19</v>
      </c>
      <c r="B1960" s="130" t="s">
        <v>3648</v>
      </c>
    </row>
    <row r="1961" spans="1:2">
      <c r="A1961" s="7" t="s">
        <v>19</v>
      </c>
      <c r="B1961" s="1" t="s">
        <v>558</v>
      </c>
    </row>
    <row r="1962" spans="1:2">
      <c r="A1962" s="7" t="s">
        <v>19</v>
      </c>
      <c r="B1962" s="1" t="s">
        <v>559</v>
      </c>
    </row>
    <row r="1963" spans="1:2" s="131" customFormat="1">
      <c r="A1963" s="129" t="s">
        <v>19</v>
      </c>
      <c r="B1963" s="130" t="s">
        <v>3397</v>
      </c>
    </row>
    <row r="1964" spans="1:2">
      <c r="A1964" s="7" t="s">
        <v>19</v>
      </c>
      <c r="B1964" s="1" t="s">
        <v>560</v>
      </c>
    </row>
    <row r="1965" spans="1:2">
      <c r="A1965" s="7" t="s">
        <v>19</v>
      </c>
      <c r="B1965" s="1" t="s">
        <v>561</v>
      </c>
    </row>
    <row r="1966" spans="1:2">
      <c r="A1966" s="7" t="s">
        <v>19</v>
      </c>
      <c r="B1966" s="1" t="s">
        <v>562</v>
      </c>
    </row>
    <row r="1967" spans="1:2">
      <c r="A1967" s="7" t="s">
        <v>19</v>
      </c>
      <c r="B1967" s="1" t="s">
        <v>563</v>
      </c>
    </row>
    <row r="1968" spans="1:2">
      <c r="A1968" s="7" t="s">
        <v>19</v>
      </c>
      <c r="B1968" s="1" t="s">
        <v>564</v>
      </c>
    </row>
    <row r="1969" spans="1:2">
      <c r="A1969" s="7" t="s">
        <v>19</v>
      </c>
      <c r="B1969" s="1" t="s">
        <v>565</v>
      </c>
    </row>
    <row r="1970" spans="1:2">
      <c r="A1970" s="7" t="s">
        <v>19</v>
      </c>
      <c r="B1970" s="1" t="s">
        <v>566</v>
      </c>
    </row>
    <row r="1971" spans="1:2">
      <c r="A1971" s="7" t="s">
        <v>19</v>
      </c>
      <c r="B1971" s="1" t="s">
        <v>567</v>
      </c>
    </row>
    <row r="1972" spans="1:2">
      <c r="A1972" s="7" t="s">
        <v>19</v>
      </c>
      <c r="B1972" s="1" t="s">
        <v>568</v>
      </c>
    </row>
    <row r="1973" spans="1:2">
      <c r="A1973" s="7" t="s">
        <v>19</v>
      </c>
      <c r="B1973" s="1" t="s">
        <v>569</v>
      </c>
    </row>
    <row r="1974" spans="1:2">
      <c r="A1974" s="7" t="s">
        <v>19</v>
      </c>
      <c r="B1974" s="1" t="s">
        <v>570</v>
      </c>
    </row>
    <row r="1975" spans="1:2">
      <c r="A1975" s="7" t="s">
        <v>19</v>
      </c>
      <c r="B1975" s="1" t="s">
        <v>571</v>
      </c>
    </row>
    <row r="1976" spans="1:2">
      <c r="A1976" s="7" t="s">
        <v>19</v>
      </c>
      <c r="B1976" s="1" t="s">
        <v>572</v>
      </c>
    </row>
    <row r="1977" spans="1:2">
      <c r="A1977" s="7" t="s">
        <v>19</v>
      </c>
      <c r="B1977" s="1" t="s">
        <v>573</v>
      </c>
    </row>
    <row r="1978" spans="1:2">
      <c r="A1978" s="7" t="s">
        <v>19</v>
      </c>
      <c r="B1978" s="1" t="s">
        <v>574</v>
      </c>
    </row>
    <row r="1979" spans="1:2">
      <c r="A1979" s="7" t="s">
        <v>19</v>
      </c>
      <c r="B1979" s="1" t="s">
        <v>575</v>
      </c>
    </row>
    <row r="1980" spans="1:2">
      <c r="A1980" s="7" t="s">
        <v>19</v>
      </c>
      <c r="B1980" s="1" t="s">
        <v>576</v>
      </c>
    </row>
    <row r="1981" spans="1:2">
      <c r="A1981" s="7" t="s">
        <v>19</v>
      </c>
      <c r="B1981" s="1" t="s">
        <v>577</v>
      </c>
    </row>
    <row r="1982" spans="1:2">
      <c r="A1982" s="7" t="s">
        <v>19</v>
      </c>
      <c r="B1982" s="1" t="s">
        <v>578</v>
      </c>
    </row>
    <row r="1983" spans="1:2">
      <c r="A1983" s="7" t="s">
        <v>19</v>
      </c>
      <c r="B1983" s="1" t="s">
        <v>579</v>
      </c>
    </row>
    <row r="1984" spans="1:2">
      <c r="A1984" s="7" t="s">
        <v>19</v>
      </c>
      <c r="B1984" s="1" t="s">
        <v>580</v>
      </c>
    </row>
    <row r="1985" spans="1:2">
      <c r="A1985" s="7" t="s">
        <v>19</v>
      </c>
      <c r="B1985" s="1" t="s">
        <v>581</v>
      </c>
    </row>
    <row r="1986" spans="1:2">
      <c r="A1986" s="7" t="s">
        <v>19</v>
      </c>
      <c r="B1986" s="1" t="s">
        <v>582</v>
      </c>
    </row>
    <row r="1987" spans="1:2">
      <c r="A1987" s="7" t="s">
        <v>19</v>
      </c>
      <c r="B1987" s="1" t="s">
        <v>583</v>
      </c>
    </row>
    <row r="1988" spans="1:2">
      <c r="A1988" s="7" t="s">
        <v>19</v>
      </c>
      <c r="B1988" s="1" t="s">
        <v>584</v>
      </c>
    </row>
    <row r="1989" spans="1:2">
      <c r="A1989" s="7" t="s">
        <v>19</v>
      </c>
      <c r="B1989" s="1" t="s">
        <v>585</v>
      </c>
    </row>
    <row r="1990" spans="1:2">
      <c r="A1990" s="7" t="s">
        <v>19</v>
      </c>
      <c r="B1990" s="1" t="s">
        <v>586</v>
      </c>
    </row>
    <row r="1991" spans="1:2">
      <c r="A1991" s="7" t="s">
        <v>19</v>
      </c>
      <c r="B1991" s="1" t="s">
        <v>587</v>
      </c>
    </row>
    <row r="1992" spans="1:2">
      <c r="A1992" s="7" t="s">
        <v>19</v>
      </c>
      <c r="B1992" s="1" t="s">
        <v>588</v>
      </c>
    </row>
    <row r="1993" spans="1:2">
      <c r="A1993" s="7" t="s">
        <v>19</v>
      </c>
      <c r="B1993" s="1" t="s">
        <v>589</v>
      </c>
    </row>
    <row r="1994" spans="1:2">
      <c r="A1994" s="7" t="s">
        <v>19</v>
      </c>
      <c r="B1994" s="1" t="s">
        <v>590</v>
      </c>
    </row>
    <row r="1995" spans="1:2">
      <c r="A1995" s="7" t="s">
        <v>19</v>
      </c>
      <c r="B1995" s="1" t="s">
        <v>591</v>
      </c>
    </row>
    <row r="1996" spans="1:2">
      <c r="A1996" s="7" t="s">
        <v>19</v>
      </c>
      <c r="B1996" s="1" t="s">
        <v>592</v>
      </c>
    </row>
    <row r="1997" spans="1:2">
      <c r="A1997" s="7" t="s">
        <v>19</v>
      </c>
      <c r="B1997" s="1" t="s">
        <v>593</v>
      </c>
    </row>
    <row r="1998" spans="1:2">
      <c r="A1998" s="7" t="s">
        <v>19</v>
      </c>
      <c r="B1998" s="1" t="s">
        <v>594</v>
      </c>
    </row>
    <row r="1999" spans="1:2">
      <c r="A1999" s="7" t="s">
        <v>19</v>
      </c>
      <c r="B1999" s="1" t="s">
        <v>595</v>
      </c>
    </row>
    <row r="2000" spans="1:2">
      <c r="A2000" s="7" t="s">
        <v>19</v>
      </c>
      <c r="B2000" s="1" t="s">
        <v>596</v>
      </c>
    </row>
    <row r="2001" spans="1:2">
      <c r="A2001" s="7" t="s">
        <v>19</v>
      </c>
      <c r="B2001" s="1" t="s">
        <v>597</v>
      </c>
    </row>
    <row r="2002" spans="1:2">
      <c r="A2002" s="7" t="s">
        <v>19</v>
      </c>
      <c r="B2002" s="1" t="s">
        <v>598</v>
      </c>
    </row>
    <row r="2003" spans="1:2">
      <c r="A2003" s="7" t="s">
        <v>19</v>
      </c>
      <c r="B2003" s="1" t="s">
        <v>599</v>
      </c>
    </row>
    <row r="2004" spans="1:2">
      <c r="A2004" s="7" t="s">
        <v>19</v>
      </c>
      <c r="B2004" s="1" t="s">
        <v>600</v>
      </c>
    </row>
    <row r="2005" spans="1:2">
      <c r="A2005" s="7" t="s">
        <v>19</v>
      </c>
      <c r="B2005" s="1" t="s">
        <v>601</v>
      </c>
    </row>
    <row r="2006" spans="1:2">
      <c r="A2006" s="7" t="s">
        <v>19</v>
      </c>
      <c r="B2006" s="1" t="s">
        <v>602</v>
      </c>
    </row>
    <row r="2007" spans="1:2">
      <c r="A2007" s="7" t="s">
        <v>19</v>
      </c>
      <c r="B2007" s="1" t="s">
        <v>603</v>
      </c>
    </row>
    <row r="2008" spans="1:2">
      <c r="A2008" s="7" t="s">
        <v>19</v>
      </c>
      <c r="B2008" s="1" t="s">
        <v>604</v>
      </c>
    </row>
    <row r="2009" spans="1:2">
      <c r="A2009" s="7" t="s">
        <v>19</v>
      </c>
      <c r="B2009" s="1" t="s">
        <v>605</v>
      </c>
    </row>
    <row r="2010" spans="1:2">
      <c r="A2010" s="7" t="s">
        <v>19</v>
      </c>
      <c r="B2010" s="1" t="s">
        <v>3493</v>
      </c>
    </row>
    <row r="2011" spans="1:2">
      <c r="A2011" s="7" t="s">
        <v>19</v>
      </c>
      <c r="B2011" s="1" t="s">
        <v>607</v>
      </c>
    </row>
    <row r="2012" spans="1:2">
      <c r="A2012" s="7" t="s">
        <v>19</v>
      </c>
      <c r="B2012" s="1" t="s">
        <v>608</v>
      </c>
    </row>
    <row r="2013" spans="1:2">
      <c r="A2013" s="7" t="s">
        <v>19</v>
      </c>
      <c r="B2013" s="1" t="s">
        <v>613</v>
      </c>
    </row>
    <row r="2014" spans="1:2">
      <c r="A2014" s="7" t="s">
        <v>19</v>
      </c>
      <c r="B2014" s="1" t="s">
        <v>610</v>
      </c>
    </row>
    <row r="2015" spans="1:2">
      <c r="A2015" s="7" t="s">
        <v>19</v>
      </c>
      <c r="B2015" s="1" t="s">
        <v>611</v>
      </c>
    </row>
    <row r="2016" spans="1:2">
      <c r="A2016" s="7" t="s">
        <v>19</v>
      </c>
      <c r="B2016" s="1" t="s">
        <v>612</v>
      </c>
    </row>
    <row r="2017" spans="1:2">
      <c r="A2017" s="7" t="s">
        <v>19</v>
      </c>
      <c r="B2017" s="1" t="s">
        <v>1832</v>
      </c>
    </row>
    <row r="2018" spans="1:2">
      <c r="A2018" s="7" t="s">
        <v>19</v>
      </c>
      <c r="B2018" s="1" t="s">
        <v>609</v>
      </c>
    </row>
    <row r="2019" spans="1:2">
      <c r="A2019" s="7" t="s">
        <v>19</v>
      </c>
      <c r="B2019" s="1" t="s">
        <v>1848</v>
      </c>
    </row>
    <row r="2020" spans="1:2">
      <c r="A2020" s="7" t="s">
        <v>19</v>
      </c>
      <c r="B2020" s="1" t="s">
        <v>1849</v>
      </c>
    </row>
    <row r="2021" spans="1:2">
      <c r="A2021" s="7" t="s">
        <v>19</v>
      </c>
      <c r="B2021" s="1" t="s">
        <v>3494</v>
      </c>
    </row>
    <row r="2022" spans="1:2">
      <c r="A2022" s="7" t="s">
        <v>19</v>
      </c>
      <c r="B2022" s="1" t="s">
        <v>3495</v>
      </c>
    </row>
    <row r="2023" spans="1:2">
      <c r="A2023" s="7" t="s">
        <v>19</v>
      </c>
      <c r="B2023" s="1" t="s">
        <v>3496</v>
      </c>
    </row>
    <row r="2024" spans="1:2">
      <c r="A2024" s="7" t="s">
        <v>19</v>
      </c>
      <c r="B2024" s="1" t="s">
        <v>3497</v>
      </c>
    </row>
    <row r="2025" spans="1:2" s="131" customFormat="1">
      <c r="A2025" s="129" t="s">
        <v>19</v>
      </c>
      <c r="B2025" s="130" t="s">
        <v>3498</v>
      </c>
    </row>
    <row r="2026" spans="1:2" s="131" customFormat="1">
      <c r="A2026" s="129" t="s">
        <v>19</v>
      </c>
      <c r="B2026" s="130" t="s">
        <v>3499</v>
      </c>
    </row>
    <row r="2027" spans="1:2" s="131" customFormat="1">
      <c r="A2027" s="129" t="s">
        <v>19</v>
      </c>
      <c r="B2027" s="130" t="s">
        <v>3500</v>
      </c>
    </row>
    <row r="2028" spans="1:2" s="131" customFormat="1">
      <c r="A2028" s="129" t="s">
        <v>19</v>
      </c>
      <c r="B2028" s="130" t="s">
        <v>3501</v>
      </c>
    </row>
    <row r="2029" spans="1:2">
      <c r="A2029" s="7" t="s">
        <v>19</v>
      </c>
      <c r="B2029" s="1" t="s">
        <v>3502</v>
      </c>
    </row>
    <row r="2030" spans="1:2">
      <c r="A2030" s="7" t="s">
        <v>19</v>
      </c>
      <c r="B2030" s="1" t="s">
        <v>3503</v>
      </c>
    </row>
    <row r="2031" spans="1:2">
      <c r="A2031" s="7" t="s">
        <v>19</v>
      </c>
      <c r="B2031" s="1" t="s">
        <v>3504</v>
      </c>
    </row>
    <row r="2032" spans="1:2">
      <c r="A2032" s="7" t="s">
        <v>19</v>
      </c>
      <c r="B2032" s="1" t="s">
        <v>903</v>
      </c>
    </row>
    <row r="2033" spans="1:2">
      <c r="A2033" s="7" t="s">
        <v>19</v>
      </c>
      <c r="B2033" s="1" t="s">
        <v>3027</v>
      </c>
    </row>
    <row r="2034" spans="1:2">
      <c r="A2034" s="7" t="s">
        <v>19</v>
      </c>
      <c r="B2034" s="1"/>
    </row>
    <row r="2035" spans="1:2">
      <c r="A2035" s="7" t="s">
        <v>19</v>
      </c>
      <c r="B2035" s="1" t="s">
        <v>908</v>
      </c>
    </row>
    <row r="2036" spans="1:2">
      <c r="A2036" s="7" t="s">
        <v>19</v>
      </c>
      <c r="B2036" s="1" t="s">
        <v>1266</v>
      </c>
    </row>
    <row r="2037" spans="1:2">
      <c r="A2037" s="7" t="s">
        <v>19</v>
      </c>
      <c r="B2037" s="1" t="s">
        <v>3028</v>
      </c>
    </row>
    <row r="2038" spans="1:2">
      <c r="A2038" s="7" t="s">
        <v>19</v>
      </c>
      <c r="B2038" s="1"/>
    </row>
    <row r="2039" spans="1:2">
      <c r="A2039" s="7" t="s">
        <v>19</v>
      </c>
      <c r="B2039" s="1" t="s">
        <v>919</v>
      </c>
    </row>
    <row r="2040" spans="1:2">
      <c r="A2040" s="7" t="s">
        <v>19</v>
      </c>
      <c r="B2040" s="1" t="s">
        <v>1274</v>
      </c>
    </row>
    <row r="2041" spans="1:2">
      <c r="A2041" s="7" t="s">
        <v>19</v>
      </c>
      <c r="B2041" s="1" t="s">
        <v>96</v>
      </c>
    </row>
    <row r="2042" spans="1:2">
      <c r="B2042" s="1"/>
    </row>
    <row r="2043" spans="1:2">
      <c r="B2043" s="1"/>
    </row>
    <row r="2044" spans="1:2">
      <c r="B2044" s="1"/>
    </row>
    <row r="2045" spans="1:2">
      <c r="B2045" s="1"/>
    </row>
    <row r="2046" spans="1:2">
      <c r="A2046" s="7" t="s">
        <v>19</v>
      </c>
      <c r="B2046" s="1"/>
    </row>
    <row r="2047" spans="1:2">
      <c r="A2047" s="7" t="s">
        <v>19</v>
      </c>
      <c r="B2047" s="8" t="s">
        <v>1773</v>
      </c>
    </row>
    <row r="2048" spans="1:2">
      <c r="A2048" s="7" t="s">
        <v>19</v>
      </c>
      <c r="B2048" s="93" t="str">
        <f>"# scp rpms.tgz root@" &amp; $F$48 &amp; ":/mnt/sysimage/root/"</f>
        <v># scp rpms.tgz root@:/mnt/sysimage/root/</v>
      </c>
    </row>
    <row r="2049" spans="1:2">
      <c r="B2049" s="1"/>
    </row>
    <row r="2050" spans="1:2">
      <c r="B2050" s="1"/>
    </row>
    <row r="2051" spans="1:2">
      <c r="B2051" s="1"/>
    </row>
    <row r="2052" spans="1:2">
      <c r="B2052" s="1"/>
    </row>
    <row r="2053" spans="1:2">
      <c r="A2053" s="7" t="s">
        <v>19</v>
      </c>
      <c r="B2053" s="1"/>
    </row>
    <row r="2054" spans="1:2">
      <c r="A2054" s="7" t="s">
        <v>19</v>
      </c>
      <c r="B2054" s="8" t="s">
        <v>1191</v>
      </c>
    </row>
    <row r="2055" spans="1:2">
      <c r="A2055" s="7" t="s">
        <v>19</v>
      </c>
      <c r="B2055" s="1" t="s">
        <v>1857</v>
      </c>
    </row>
    <row r="2056" spans="1:2">
      <c r="A2056" s="7" t="s">
        <v>19</v>
      </c>
      <c r="B2056" s="1" t="s">
        <v>1216</v>
      </c>
    </row>
    <row r="2057" spans="1:2">
      <c r="A2057" s="7" t="s">
        <v>19</v>
      </c>
      <c r="B2057" s="1" t="s">
        <v>1833</v>
      </c>
    </row>
    <row r="2058" spans="1:2">
      <c r="A2058" s="7" t="s">
        <v>19</v>
      </c>
      <c r="B2058" s="93" t="str">
        <f>"mkdir -p /backup/conf/common/yum." &amp; $F$37 &amp; "/ || $Error :"</f>
        <v>mkdir -p /backup/conf/common/yum.1/ || $Error :</v>
      </c>
    </row>
    <row r="2059" spans="1:2">
      <c r="A2059" s="7" t="s">
        <v>19</v>
      </c>
      <c r="B2059" s="93" t="str">
        <f>"ln -sf yum." &amp; $F$37 &amp; " /backup/conf/common/yum || $Error :"</f>
        <v>ln -sf yum.1 /backup/conf/common/yum || $Error :</v>
      </c>
    </row>
    <row r="2060" spans="1:2">
      <c r="A2060" s="7" t="s">
        <v>19</v>
      </c>
      <c r="B2060" s="1" t="s">
        <v>1217</v>
      </c>
    </row>
    <row r="2061" spans="1:2">
      <c r="A2061" s="7" t="s">
        <v>19</v>
      </c>
      <c r="B2061" s="1" t="s">
        <v>1192</v>
      </c>
    </row>
    <row r="2062" spans="1:2">
      <c r="A2062" s="7" t="s">
        <v>19</v>
      </c>
      <c r="B2062" s="1" t="s">
        <v>1193</v>
      </c>
    </row>
    <row r="2063" spans="1:2">
      <c r="A2063" s="7" t="s">
        <v>19</v>
      </c>
      <c r="B2063" s="1" t="s">
        <v>1194</v>
      </c>
    </row>
    <row r="2064" spans="1:2">
      <c r="A2064" s="7" t="s">
        <v>19</v>
      </c>
      <c r="B2064" s="1" t="s">
        <v>1195</v>
      </c>
    </row>
    <row r="2065" spans="1:2">
      <c r="A2065" s="7" t="s">
        <v>19</v>
      </c>
      <c r="B2065" s="1" t="s">
        <v>2875</v>
      </c>
    </row>
    <row r="2066" spans="1:2">
      <c r="A2066" s="7" t="s">
        <v>19</v>
      </c>
      <c r="B2066" s="1" t="s">
        <v>96</v>
      </c>
    </row>
    <row r="2067" spans="1:2">
      <c r="A2067" s="7" t="s">
        <v>19</v>
      </c>
      <c r="B2067" s="1" t="s">
        <v>1843</v>
      </c>
    </row>
    <row r="2068" spans="1:2">
      <c r="A2068" s="7" t="s">
        <v>19</v>
      </c>
      <c r="B2068" s="1" t="s">
        <v>1844</v>
      </c>
    </row>
    <row r="2069" spans="1:2">
      <c r="A2069" s="7" t="s">
        <v>19</v>
      </c>
      <c r="B2069" s="1" t="s">
        <v>1218</v>
      </c>
    </row>
    <row r="2070" spans="1:2">
      <c r="A2070" s="7" t="s">
        <v>19</v>
      </c>
      <c r="B2070" s="1" t="s">
        <v>1219</v>
      </c>
    </row>
    <row r="2071" spans="1:2">
      <c r="A2071" s="7" t="s">
        <v>19</v>
      </c>
      <c r="B2071" s="1" t="s">
        <v>1220</v>
      </c>
    </row>
    <row r="2072" spans="1:2">
      <c r="A2072" s="7" t="s">
        <v>19</v>
      </c>
      <c r="B2072" s="1" t="s">
        <v>1221</v>
      </c>
    </row>
    <row r="2073" spans="1:2">
      <c r="A2073" s="7" t="s">
        <v>19</v>
      </c>
      <c r="B2073" s="1" t="s">
        <v>1222</v>
      </c>
    </row>
    <row r="2074" spans="1:2">
      <c r="A2074" s="7" t="s">
        <v>19</v>
      </c>
      <c r="B2074" s="1" t="s">
        <v>1196</v>
      </c>
    </row>
    <row r="2075" spans="1:2">
      <c r="A2075" s="7" t="s">
        <v>19</v>
      </c>
      <c r="B2075" s="1" t="s">
        <v>1197</v>
      </c>
    </row>
    <row r="2076" spans="1:2">
      <c r="A2076" s="7" t="s">
        <v>19</v>
      </c>
      <c r="B2076" s="1" t="s">
        <v>1198</v>
      </c>
    </row>
    <row r="2077" spans="1:2">
      <c r="A2077" s="7" t="s">
        <v>19</v>
      </c>
      <c r="B2077" s="1" t="s">
        <v>1199</v>
      </c>
    </row>
    <row r="2078" spans="1:2">
      <c r="A2078" s="7" t="s">
        <v>19</v>
      </c>
      <c r="B2078" s="1" t="s">
        <v>1200</v>
      </c>
    </row>
    <row r="2079" spans="1:2">
      <c r="A2079" s="7" t="s">
        <v>19</v>
      </c>
      <c r="B2079" s="1" t="s">
        <v>1201</v>
      </c>
    </row>
    <row r="2080" spans="1:2">
      <c r="A2080" s="7" t="s">
        <v>19</v>
      </c>
      <c r="B2080" s="1" t="s">
        <v>1202</v>
      </c>
    </row>
    <row r="2081" spans="1:2">
      <c r="A2081" s="7" t="s">
        <v>19</v>
      </c>
      <c r="B2081" s="1" t="s">
        <v>1203</v>
      </c>
    </row>
    <row r="2082" spans="1:2">
      <c r="A2082" s="7" t="s">
        <v>19</v>
      </c>
      <c r="B2082" s="1" t="s">
        <v>1204</v>
      </c>
    </row>
    <row r="2083" spans="1:2">
      <c r="A2083" s="7" t="s">
        <v>19</v>
      </c>
      <c r="B2083" s="1" t="s">
        <v>1205</v>
      </c>
    </row>
    <row r="2084" spans="1:2">
      <c r="A2084" s="7" t="s">
        <v>19</v>
      </c>
      <c r="B2084" s="1" t="s">
        <v>1206</v>
      </c>
    </row>
    <row r="2085" spans="1:2">
      <c r="A2085" s="7" t="s">
        <v>19</v>
      </c>
      <c r="B2085" s="1" t="s">
        <v>1207</v>
      </c>
    </row>
    <row r="2086" spans="1:2">
      <c r="A2086" s="7" t="s">
        <v>19</v>
      </c>
      <c r="B2086" s="1" t="s">
        <v>1208</v>
      </c>
    </row>
    <row r="2087" spans="1:2">
      <c r="A2087" s="7" t="s">
        <v>19</v>
      </c>
      <c r="B2087" s="1" t="s">
        <v>1209</v>
      </c>
    </row>
    <row r="2088" spans="1:2">
      <c r="A2088" s="7" t="s">
        <v>19</v>
      </c>
      <c r="B2088" s="1" t="s">
        <v>1210</v>
      </c>
    </row>
    <row r="2089" spans="1:2">
      <c r="A2089" s="7" t="s">
        <v>19</v>
      </c>
      <c r="B2089" s="1" t="s">
        <v>1211</v>
      </c>
    </row>
    <row r="2090" spans="1:2">
      <c r="A2090" s="7" t="s">
        <v>19</v>
      </c>
      <c r="B2090" s="1" t="s">
        <v>1212</v>
      </c>
    </row>
    <row r="2091" spans="1:2">
      <c r="A2091" s="7" t="s">
        <v>19</v>
      </c>
      <c r="B2091" s="1" t="s">
        <v>606</v>
      </c>
    </row>
    <row r="2092" spans="1:2">
      <c r="A2092" s="7" t="s">
        <v>19</v>
      </c>
      <c r="B2092" s="1" t="s">
        <v>1831</v>
      </c>
    </row>
    <row r="2093" spans="1:2">
      <c r="A2093" s="7" t="s">
        <v>19</v>
      </c>
      <c r="B2093" s="1" t="s">
        <v>2089</v>
      </c>
    </row>
    <row r="2094" spans="1:2">
      <c r="A2094" s="7" t="s">
        <v>19</v>
      </c>
      <c r="B2094" s="1" t="s">
        <v>2090</v>
      </c>
    </row>
    <row r="2095" spans="1:2">
      <c r="A2095" s="7" t="s">
        <v>19</v>
      </c>
      <c r="B2095" s="1" t="s">
        <v>2091</v>
      </c>
    </row>
    <row r="2096" spans="1:2">
      <c r="A2096" s="7" t="s">
        <v>19</v>
      </c>
      <c r="B2096" s="1" t="s">
        <v>2092</v>
      </c>
    </row>
    <row r="2097" spans="1:2">
      <c r="A2097" s="7" t="s">
        <v>19</v>
      </c>
      <c r="B2097" s="1" t="s">
        <v>2093</v>
      </c>
    </row>
    <row r="2098" spans="1:2">
      <c r="A2098" s="7" t="s">
        <v>19</v>
      </c>
      <c r="B2098" s="1"/>
    </row>
    <row r="2099" spans="1:2">
      <c r="A2099" s="7" t="s">
        <v>19</v>
      </c>
      <c r="B2099" s="8" t="s">
        <v>1347</v>
      </c>
    </row>
    <row r="2100" spans="1:2">
      <c r="A2100" s="7" t="s">
        <v>19</v>
      </c>
      <c r="B2100" s="1" t="s">
        <v>3375</v>
      </c>
    </row>
    <row r="2101" spans="1:2">
      <c r="A2101" s="7" t="s">
        <v>19</v>
      </c>
      <c r="B2101" s="1" t="s">
        <v>1348</v>
      </c>
    </row>
    <row r="2102" spans="1:2">
      <c r="A2102" s="7" t="s">
        <v>19</v>
      </c>
      <c r="B2102" s="1" t="s">
        <v>1349</v>
      </c>
    </row>
    <row r="2103" spans="1:2">
      <c r="A2103" s="7" t="s">
        <v>19</v>
      </c>
      <c r="B2103" s="1" t="s">
        <v>1350</v>
      </c>
    </row>
    <row r="2104" spans="1:2">
      <c r="A2104" s="7" t="s">
        <v>19</v>
      </c>
      <c r="B2104" s="1" t="s">
        <v>2040</v>
      </c>
    </row>
    <row r="2105" spans="1:2">
      <c r="A2105" s="7" t="s">
        <v>19</v>
      </c>
      <c r="B2105" s="1" t="s">
        <v>1351</v>
      </c>
    </row>
    <row r="2106" spans="1:2">
      <c r="A2106" s="7" t="s">
        <v>19</v>
      </c>
      <c r="B2106" s="1" t="s">
        <v>1352</v>
      </c>
    </row>
    <row r="2107" spans="1:2">
      <c r="A2107" s="7" t="s">
        <v>19</v>
      </c>
      <c r="B2107" s="1" t="s">
        <v>1353</v>
      </c>
    </row>
    <row r="2108" spans="1:2">
      <c r="A2108" s="7" t="s">
        <v>19</v>
      </c>
      <c r="B2108" s="1" t="s">
        <v>1354</v>
      </c>
    </row>
    <row r="2109" spans="1:2">
      <c r="A2109" s="7" t="s">
        <v>19</v>
      </c>
      <c r="B2109" s="1" t="s">
        <v>1355</v>
      </c>
    </row>
    <row r="2110" spans="1:2">
      <c r="A2110" s="7" t="s">
        <v>19</v>
      </c>
      <c r="B2110" s="1" t="s">
        <v>96</v>
      </c>
    </row>
    <row r="2111" spans="1:2">
      <c r="A2111" s="7" t="s">
        <v>19</v>
      </c>
      <c r="B2111" s="1" t="s">
        <v>1403</v>
      </c>
    </row>
    <row r="2112" spans="1:2">
      <c r="A2112" s="7" t="s">
        <v>19</v>
      </c>
      <c r="B2112" s="1" t="s">
        <v>1356</v>
      </c>
    </row>
    <row r="2113" spans="1:2">
      <c r="A2113" s="7" t="s">
        <v>19</v>
      </c>
      <c r="B2113" s="1" t="s">
        <v>1357</v>
      </c>
    </row>
    <row r="2114" spans="1:2">
      <c r="A2114" s="7" t="s">
        <v>19</v>
      </c>
      <c r="B2114" s="1" t="s">
        <v>317</v>
      </c>
    </row>
    <row r="2115" spans="1:2">
      <c r="A2115" s="7" t="s">
        <v>19</v>
      </c>
      <c r="B2115" s="1" t="s">
        <v>96</v>
      </c>
    </row>
    <row r="2116" spans="1:2">
      <c r="A2116" s="7" t="s">
        <v>19</v>
      </c>
      <c r="B2116" s="1" t="s">
        <v>1404</v>
      </c>
    </row>
    <row r="2117" spans="1:2">
      <c r="A2117" s="7" t="s">
        <v>19</v>
      </c>
      <c r="B2117" s="1" t="s">
        <v>2034</v>
      </c>
    </row>
    <row r="2118" spans="1:2">
      <c r="A2118" s="7" t="s">
        <v>19</v>
      </c>
      <c r="B2118" s="1" t="s">
        <v>2035</v>
      </c>
    </row>
    <row r="2119" spans="1:2">
      <c r="A2119" s="7" t="s">
        <v>19</v>
      </c>
      <c r="B2119" s="1" t="s">
        <v>2036</v>
      </c>
    </row>
    <row r="2120" spans="1:2">
      <c r="A2120" s="7" t="s">
        <v>19</v>
      </c>
      <c r="B2120" s="1" t="s">
        <v>2037</v>
      </c>
    </row>
    <row r="2121" spans="1:2">
      <c r="A2121" s="7" t="s">
        <v>19</v>
      </c>
      <c r="B2121" s="1" t="s">
        <v>96</v>
      </c>
    </row>
    <row r="2122" spans="1:2">
      <c r="A2122" s="7" t="s">
        <v>19</v>
      </c>
      <c r="B2122" s="1" t="s">
        <v>1405</v>
      </c>
    </row>
    <row r="2123" spans="1:2">
      <c r="A2123" s="7" t="s">
        <v>19</v>
      </c>
      <c r="B2123" s="1" t="s">
        <v>1359</v>
      </c>
    </row>
    <row r="2124" spans="1:2">
      <c r="A2124" s="7" t="s">
        <v>19</v>
      </c>
      <c r="B2124" s="1" t="s">
        <v>2022</v>
      </c>
    </row>
    <row r="2125" spans="1:2">
      <c r="A2125" s="7" t="s">
        <v>19</v>
      </c>
      <c r="B2125" s="1" t="s">
        <v>317</v>
      </c>
    </row>
    <row r="2126" spans="1:2">
      <c r="A2126" s="7" t="s">
        <v>19</v>
      </c>
      <c r="B2126" s="1" t="s">
        <v>96</v>
      </c>
    </row>
    <row r="2127" spans="1:2">
      <c r="A2127" s="7" t="s">
        <v>19</v>
      </c>
      <c r="B2127" s="1" t="s">
        <v>1406</v>
      </c>
    </row>
    <row r="2128" spans="1:2">
      <c r="A2128" s="7" t="s">
        <v>19</v>
      </c>
      <c r="B2128" s="1" t="s">
        <v>1360</v>
      </c>
    </row>
    <row r="2129" spans="1:2">
      <c r="A2129" s="7" t="s">
        <v>19</v>
      </c>
      <c r="B2129" s="1" t="s">
        <v>1361</v>
      </c>
    </row>
    <row r="2130" spans="1:2">
      <c r="A2130" s="7" t="s">
        <v>19</v>
      </c>
      <c r="B2130" s="1" t="s">
        <v>1362</v>
      </c>
    </row>
    <row r="2131" spans="1:2">
      <c r="A2131" s="7" t="s">
        <v>19</v>
      </c>
      <c r="B2131" s="1" t="s">
        <v>1363</v>
      </c>
    </row>
    <row r="2132" spans="1:2">
      <c r="A2132" s="7" t="s">
        <v>19</v>
      </c>
      <c r="B2132" s="1" t="s">
        <v>1364</v>
      </c>
    </row>
    <row r="2133" spans="1:2">
      <c r="A2133" s="7" t="s">
        <v>19</v>
      </c>
      <c r="B2133" s="1" t="s">
        <v>1365</v>
      </c>
    </row>
    <row r="2134" spans="1:2">
      <c r="A2134" s="7" t="s">
        <v>19</v>
      </c>
      <c r="B2134" s="1" t="s">
        <v>317</v>
      </c>
    </row>
    <row r="2135" spans="1:2">
      <c r="A2135" s="7" t="s">
        <v>19</v>
      </c>
      <c r="B2135" s="1" t="s">
        <v>96</v>
      </c>
    </row>
    <row r="2136" spans="1:2">
      <c r="A2136" s="7" t="s">
        <v>19</v>
      </c>
      <c r="B2136" s="1" t="s">
        <v>1407</v>
      </c>
    </row>
    <row r="2137" spans="1:2">
      <c r="A2137" s="7" t="s">
        <v>19</v>
      </c>
      <c r="B2137" s="1" t="s">
        <v>1366</v>
      </c>
    </row>
    <row r="2138" spans="1:2">
      <c r="A2138" s="7" t="s">
        <v>19</v>
      </c>
      <c r="B2138" s="1" t="s">
        <v>1357</v>
      </c>
    </row>
    <row r="2139" spans="1:2">
      <c r="A2139" s="7" t="s">
        <v>19</v>
      </c>
      <c r="B2139" s="1" t="s">
        <v>317</v>
      </c>
    </row>
    <row r="2140" spans="1:2">
      <c r="A2140" s="7" t="s">
        <v>19</v>
      </c>
      <c r="B2140" s="1" t="s">
        <v>96</v>
      </c>
    </row>
    <row r="2141" spans="1:2">
      <c r="A2141" s="7" t="s">
        <v>19</v>
      </c>
      <c r="B2141" s="1" t="s">
        <v>1408</v>
      </c>
    </row>
    <row r="2142" spans="1:2">
      <c r="A2142" s="7" t="s">
        <v>19</v>
      </c>
      <c r="B2142" s="1" t="s">
        <v>1367</v>
      </c>
    </row>
    <row r="2143" spans="1:2">
      <c r="A2143" s="7" t="s">
        <v>19</v>
      </c>
      <c r="B2143" s="1" t="s">
        <v>1368</v>
      </c>
    </row>
    <row r="2144" spans="1:2">
      <c r="A2144" s="7" t="s">
        <v>19</v>
      </c>
      <c r="B2144" s="1" t="s">
        <v>317</v>
      </c>
    </row>
    <row r="2145" spans="1:2">
      <c r="A2145" s="7" t="s">
        <v>19</v>
      </c>
      <c r="B2145" s="1" t="s">
        <v>1369</v>
      </c>
    </row>
    <row r="2146" spans="1:2">
      <c r="A2146" s="7" t="s">
        <v>19</v>
      </c>
      <c r="B2146" s="1" t="s">
        <v>1368</v>
      </c>
    </row>
    <row r="2147" spans="1:2">
      <c r="A2147" s="7" t="s">
        <v>19</v>
      </c>
      <c r="B2147" s="1" t="s">
        <v>317</v>
      </c>
    </row>
    <row r="2148" spans="1:2">
      <c r="A2148" s="7" t="s">
        <v>19</v>
      </c>
      <c r="B2148" s="1" t="s">
        <v>96</v>
      </c>
    </row>
    <row r="2149" spans="1:2">
      <c r="A2149" s="7" t="s">
        <v>19</v>
      </c>
      <c r="B2149" s="1" t="s">
        <v>1409</v>
      </c>
    </row>
    <row r="2150" spans="1:2">
      <c r="A2150" s="7" t="s">
        <v>19</v>
      </c>
      <c r="B2150" s="1" t="s">
        <v>2039</v>
      </c>
    </row>
    <row r="2151" spans="1:2">
      <c r="A2151" s="7" t="s">
        <v>19</v>
      </c>
      <c r="B2151" s="1" t="s">
        <v>1358</v>
      </c>
    </row>
    <row r="2152" spans="1:2">
      <c r="A2152" s="7" t="s">
        <v>19</v>
      </c>
      <c r="B2152" s="1" t="s">
        <v>317</v>
      </c>
    </row>
    <row r="2153" spans="1:2">
      <c r="A2153" s="7" t="s">
        <v>19</v>
      </c>
      <c r="B2153" s="1" t="s">
        <v>96</v>
      </c>
    </row>
    <row r="2154" spans="1:2">
      <c r="A2154" s="7" t="s">
        <v>19</v>
      </c>
      <c r="B2154" s="1" t="s">
        <v>1410</v>
      </c>
    </row>
    <row r="2155" spans="1:2">
      <c r="A2155" s="7" t="s">
        <v>19</v>
      </c>
      <c r="B2155" s="1" t="s">
        <v>1370</v>
      </c>
    </row>
    <row r="2156" spans="1:2">
      <c r="A2156" s="7" t="s">
        <v>19</v>
      </c>
      <c r="B2156" s="1" t="s">
        <v>1371</v>
      </c>
    </row>
    <row r="2157" spans="1:2">
      <c r="A2157" s="7" t="s">
        <v>19</v>
      </c>
      <c r="B2157" s="1" t="s">
        <v>1372</v>
      </c>
    </row>
    <row r="2158" spans="1:2">
      <c r="A2158" s="7" t="s">
        <v>19</v>
      </c>
      <c r="B2158" s="1" t="s">
        <v>1373</v>
      </c>
    </row>
    <row r="2159" spans="1:2">
      <c r="A2159" s="7" t="s">
        <v>19</v>
      </c>
      <c r="B2159" s="1" t="s">
        <v>1374</v>
      </c>
    </row>
    <row r="2160" spans="1:2">
      <c r="A2160" s="7" t="s">
        <v>19</v>
      </c>
      <c r="B2160" s="1" t="s">
        <v>1375</v>
      </c>
    </row>
    <row r="2161" spans="1:2">
      <c r="A2161" s="7" t="s">
        <v>19</v>
      </c>
      <c r="B2161" s="1" t="s">
        <v>96</v>
      </c>
    </row>
    <row r="2162" spans="1:2">
      <c r="A2162" s="7" t="s">
        <v>19</v>
      </c>
      <c r="B2162" s="1" t="s">
        <v>1411</v>
      </c>
    </row>
    <row r="2163" spans="1:2">
      <c r="A2163" s="7" t="s">
        <v>19</v>
      </c>
      <c r="B2163" s="1" t="s">
        <v>1376</v>
      </c>
    </row>
    <row r="2164" spans="1:2">
      <c r="A2164" s="7" t="s">
        <v>19</v>
      </c>
      <c r="B2164" s="1" t="s">
        <v>1377</v>
      </c>
    </row>
    <row r="2165" spans="1:2">
      <c r="A2165" s="7" t="s">
        <v>19</v>
      </c>
      <c r="B2165" s="1" t="s">
        <v>317</v>
      </c>
    </row>
    <row r="2166" spans="1:2">
      <c r="A2166" s="7" t="s">
        <v>19</v>
      </c>
      <c r="B2166" s="1" t="s">
        <v>96</v>
      </c>
    </row>
    <row r="2167" spans="1:2">
      <c r="A2167" s="7" t="s">
        <v>19</v>
      </c>
      <c r="B2167" s="1" t="s">
        <v>1412</v>
      </c>
    </row>
    <row r="2168" spans="1:2">
      <c r="A2168" s="7" t="s">
        <v>19</v>
      </c>
      <c r="B2168" s="1" t="s">
        <v>1378</v>
      </c>
    </row>
    <row r="2169" spans="1:2">
      <c r="A2169" s="7" t="s">
        <v>19</v>
      </c>
      <c r="B2169" s="1" t="s">
        <v>1379</v>
      </c>
    </row>
    <row r="2170" spans="1:2">
      <c r="A2170" s="7" t="s">
        <v>19</v>
      </c>
      <c r="B2170" s="1" t="s">
        <v>1358</v>
      </c>
    </row>
    <row r="2171" spans="1:2">
      <c r="A2171" s="7" t="s">
        <v>19</v>
      </c>
      <c r="B2171" s="1" t="s">
        <v>317</v>
      </c>
    </row>
    <row r="2172" spans="1:2">
      <c r="A2172" s="7" t="s">
        <v>19</v>
      </c>
      <c r="B2172" s="1" t="s">
        <v>96</v>
      </c>
    </row>
    <row r="2173" spans="1:2">
      <c r="A2173" s="7" t="s">
        <v>19</v>
      </c>
      <c r="B2173" s="1" t="s">
        <v>1413</v>
      </c>
    </row>
    <row r="2174" spans="1:2">
      <c r="A2174" s="7" t="s">
        <v>19</v>
      </c>
      <c r="B2174" s="1" t="s">
        <v>1380</v>
      </c>
    </row>
    <row r="2175" spans="1:2">
      <c r="A2175" s="7" t="s">
        <v>19</v>
      </c>
      <c r="B2175" s="1" t="s">
        <v>1358</v>
      </c>
    </row>
    <row r="2176" spans="1:2">
      <c r="A2176" s="7" t="s">
        <v>19</v>
      </c>
      <c r="B2176" s="1" t="s">
        <v>1368</v>
      </c>
    </row>
    <row r="2177" spans="1:2">
      <c r="A2177" s="7" t="s">
        <v>19</v>
      </c>
      <c r="B2177" s="1" t="s">
        <v>317</v>
      </c>
    </row>
    <row r="2178" spans="1:2">
      <c r="A2178" s="7" t="s">
        <v>19</v>
      </c>
      <c r="B2178" s="1" t="s">
        <v>96</v>
      </c>
    </row>
    <row r="2179" spans="1:2">
      <c r="A2179" s="7" t="s">
        <v>19</v>
      </c>
      <c r="B2179" s="1" t="s">
        <v>1414</v>
      </c>
    </row>
    <row r="2180" spans="1:2">
      <c r="A2180" s="7" t="s">
        <v>19</v>
      </c>
      <c r="B2180" s="1" t="s">
        <v>1381</v>
      </c>
    </row>
    <row r="2181" spans="1:2">
      <c r="A2181" s="7" t="s">
        <v>19</v>
      </c>
      <c r="B2181" s="1" t="s">
        <v>1368</v>
      </c>
    </row>
    <row r="2182" spans="1:2">
      <c r="A2182" s="7" t="s">
        <v>19</v>
      </c>
      <c r="B2182" s="1" t="s">
        <v>1363</v>
      </c>
    </row>
    <row r="2183" spans="1:2">
      <c r="A2183" s="7" t="s">
        <v>19</v>
      </c>
      <c r="B2183" s="1" t="s">
        <v>1382</v>
      </c>
    </row>
    <row r="2184" spans="1:2">
      <c r="A2184" s="7" t="s">
        <v>19</v>
      </c>
      <c r="B2184" s="1" t="s">
        <v>1383</v>
      </c>
    </row>
    <row r="2185" spans="1:2">
      <c r="A2185" s="7" t="s">
        <v>19</v>
      </c>
      <c r="B2185" s="1" t="s">
        <v>2305</v>
      </c>
    </row>
    <row r="2186" spans="1:2">
      <c r="A2186" s="7" t="s">
        <v>19</v>
      </c>
      <c r="B2186" s="1" t="s">
        <v>1384</v>
      </c>
    </row>
    <row r="2187" spans="1:2">
      <c r="A2187" s="7" t="s">
        <v>19</v>
      </c>
      <c r="B2187" s="1" t="s">
        <v>1385</v>
      </c>
    </row>
    <row r="2188" spans="1:2">
      <c r="A2188" s="7" t="s">
        <v>19</v>
      </c>
      <c r="B2188" s="1" t="s">
        <v>1365</v>
      </c>
    </row>
    <row r="2189" spans="1:2">
      <c r="A2189" s="7" t="s">
        <v>19</v>
      </c>
      <c r="B2189" s="1" t="s">
        <v>317</v>
      </c>
    </row>
    <row r="2190" spans="1:2">
      <c r="A2190" s="7" t="s">
        <v>19</v>
      </c>
      <c r="B2190" s="1" t="s">
        <v>96</v>
      </c>
    </row>
    <row r="2191" spans="1:2">
      <c r="A2191" s="7" t="s">
        <v>19</v>
      </c>
      <c r="B2191" s="1" t="s">
        <v>1415</v>
      </c>
    </row>
    <row r="2192" spans="1:2">
      <c r="A2192" s="7" t="s">
        <v>19</v>
      </c>
      <c r="B2192" s="1" t="s">
        <v>1386</v>
      </c>
    </row>
    <row r="2193" spans="1:2">
      <c r="A2193" s="7" t="s">
        <v>19</v>
      </c>
      <c r="B2193" s="1" t="s">
        <v>1387</v>
      </c>
    </row>
    <row r="2194" spans="1:2">
      <c r="A2194" s="7" t="s">
        <v>19</v>
      </c>
      <c r="B2194" s="1" t="s">
        <v>1358</v>
      </c>
    </row>
    <row r="2195" spans="1:2">
      <c r="A2195" s="7" t="s">
        <v>19</v>
      </c>
      <c r="B2195" s="1" t="s">
        <v>317</v>
      </c>
    </row>
    <row r="2196" spans="1:2">
      <c r="A2196" s="7" t="s">
        <v>19</v>
      </c>
      <c r="B2196" s="1" t="s">
        <v>96</v>
      </c>
    </row>
    <row r="2197" spans="1:2">
      <c r="A2197" s="7" t="s">
        <v>19</v>
      </c>
      <c r="B2197" s="1" t="s">
        <v>1416</v>
      </c>
    </row>
    <row r="2198" spans="1:2">
      <c r="A2198" s="7" t="s">
        <v>19</v>
      </c>
      <c r="B2198" s="1" t="s">
        <v>2038</v>
      </c>
    </row>
    <row r="2199" spans="1:2">
      <c r="A2199" s="7" t="s">
        <v>19</v>
      </c>
      <c r="B2199" s="1" t="s">
        <v>1388</v>
      </c>
    </row>
    <row r="2200" spans="1:2">
      <c r="A2200" s="7" t="s">
        <v>19</v>
      </c>
      <c r="B2200" s="1" t="s">
        <v>1389</v>
      </c>
    </row>
    <row r="2201" spans="1:2">
      <c r="A2201" s="7" t="s">
        <v>19</v>
      </c>
      <c r="B2201" s="1" t="s">
        <v>1390</v>
      </c>
    </row>
    <row r="2202" spans="1:2">
      <c r="A2202" s="7" t="s">
        <v>19</v>
      </c>
      <c r="B2202" s="1" t="s">
        <v>1391</v>
      </c>
    </row>
    <row r="2203" spans="1:2">
      <c r="A2203" s="7" t="s">
        <v>19</v>
      </c>
      <c r="B2203" s="1" t="s">
        <v>1392</v>
      </c>
    </row>
    <row r="2204" spans="1:2">
      <c r="A2204" s="7" t="s">
        <v>19</v>
      </c>
      <c r="B2204" s="1" t="s">
        <v>1393</v>
      </c>
    </row>
    <row r="2205" spans="1:2">
      <c r="A2205" s="7" t="s">
        <v>19</v>
      </c>
      <c r="B2205" s="1" t="s">
        <v>1394</v>
      </c>
    </row>
    <row r="2206" spans="1:2">
      <c r="A2206" s="7" t="s">
        <v>19</v>
      </c>
      <c r="B2206" s="1" t="s">
        <v>1395</v>
      </c>
    </row>
    <row r="2207" spans="1:2">
      <c r="A2207" s="7" t="s">
        <v>19</v>
      </c>
      <c r="B2207" s="1" t="s">
        <v>1396</v>
      </c>
    </row>
    <row r="2208" spans="1:2">
      <c r="A2208" s="7" t="s">
        <v>19</v>
      </c>
      <c r="B2208" s="1" t="s">
        <v>1397</v>
      </c>
    </row>
    <row r="2209" spans="1:2">
      <c r="A2209" s="7" t="s">
        <v>19</v>
      </c>
      <c r="B2209" s="1" t="s">
        <v>1398</v>
      </c>
    </row>
    <row r="2210" spans="1:2">
      <c r="A2210" s="7" t="s">
        <v>19</v>
      </c>
      <c r="B2210" s="1" t="s">
        <v>1399</v>
      </c>
    </row>
    <row r="2211" spans="1:2">
      <c r="A2211" s="7" t="s">
        <v>19</v>
      </c>
      <c r="B2211" s="1" t="s">
        <v>309</v>
      </c>
    </row>
    <row r="2212" spans="1:2">
      <c r="A2212" s="7" t="s">
        <v>19</v>
      </c>
      <c r="B2212" s="1" t="s">
        <v>1362</v>
      </c>
    </row>
    <row r="2213" spans="1:2">
      <c r="A2213" s="7" t="s">
        <v>19</v>
      </c>
      <c r="B2213" s="1" t="s">
        <v>1363</v>
      </c>
    </row>
    <row r="2214" spans="1:2">
      <c r="A2214" s="7" t="s">
        <v>19</v>
      </c>
      <c r="B2214" s="1" t="s">
        <v>1400</v>
      </c>
    </row>
    <row r="2215" spans="1:2">
      <c r="A2215" s="7" t="s">
        <v>19</v>
      </c>
      <c r="B2215" s="1" t="s">
        <v>2033</v>
      </c>
    </row>
    <row r="2216" spans="1:2">
      <c r="A2216" s="7" t="s">
        <v>19</v>
      </c>
      <c r="B2216" s="1" t="s">
        <v>1365</v>
      </c>
    </row>
    <row r="2217" spans="1:2">
      <c r="A2217" s="7" t="s">
        <v>19</v>
      </c>
      <c r="B2217" s="1" t="s">
        <v>317</v>
      </c>
    </row>
    <row r="2218" spans="1:2">
      <c r="A2218" s="7" t="s">
        <v>19</v>
      </c>
      <c r="B2218" s="1" t="s">
        <v>96</v>
      </c>
    </row>
    <row r="2219" spans="1:2">
      <c r="A2219" s="7" t="s">
        <v>19</v>
      </c>
      <c r="B2219" s="1" t="s">
        <v>1417</v>
      </c>
    </row>
    <row r="2220" spans="1:2">
      <c r="A2220" s="7" t="s">
        <v>19</v>
      </c>
      <c r="B2220" s="1" t="s">
        <v>1401</v>
      </c>
    </row>
    <row r="2221" spans="1:2">
      <c r="A2221" s="7" t="s">
        <v>19</v>
      </c>
      <c r="B2221" s="1" t="s">
        <v>1402</v>
      </c>
    </row>
    <row r="2222" spans="1:2">
      <c r="A2222" s="7" t="s">
        <v>19</v>
      </c>
      <c r="B2222" s="1" t="s">
        <v>317</v>
      </c>
    </row>
    <row r="2223" spans="1:2">
      <c r="A2223" s="7" t="s">
        <v>19</v>
      </c>
      <c r="B2223" s="1" t="s">
        <v>96</v>
      </c>
    </row>
    <row r="2224" spans="1:2">
      <c r="A2224" s="7" t="s">
        <v>19</v>
      </c>
      <c r="B2224" s="1" t="s">
        <v>1418</v>
      </c>
    </row>
    <row r="2225" spans="1:12">
      <c r="A2225" s="7" t="s">
        <v>19</v>
      </c>
      <c r="B2225" s="1" t="s">
        <v>1419</v>
      </c>
    </row>
    <row r="2226" spans="1:12">
      <c r="A2226" s="7" t="s">
        <v>19</v>
      </c>
      <c r="B2226" s="1"/>
    </row>
    <row r="2227" spans="1:12">
      <c r="A2227" s="7" t="s">
        <v>19</v>
      </c>
      <c r="B2227" s="8" t="s">
        <v>1514</v>
      </c>
    </row>
    <row r="2228" spans="1:12">
      <c r="A2228" s="7" t="s">
        <v>19</v>
      </c>
      <c r="B2228" s="1" t="s">
        <v>1774</v>
      </c>
      <c r="L2228" s="3"/>
    </row>
    <row r="2229" spans="1:12">
      <c r="A2229" s="7" t="s">
        <v>19</v>
      </c>
      <c r="B2229" s="1" t="s">
        <v>1775</v>
      </c>
      <c r="L2229" s="3"/>
    </row>
    <row r="2230" spans="1:12">
      <c r="A2230" s="7" t="s">
        <v>19</v>
      </c>
      <c r="B2230" s="1" t="s">
        <v>1517</v>
      </c>
      <c r="L2230" s="3"/>
    </row>
    <row r="2231" spans="1:12">
      <c r="A2231" s="7" t="s">
        <v>19</v>
      </c>
      <c r="B2231" s="1" t="s">
        <v>1518</v>
      </c>
      <c r="L2231" s="3"/>
    </row>
    <row r="2232" spans="1:12">
      <c r="A2232" s="7" t="s">
        <v>19</v>
      </c>
      <c r="B2232" s="1" t="s">
        <v>1776</v>
      </c>
      <c r="L2232" s="3"/>
    </row>
    <row r="2233" spans="1:12">
      <c r="A2233" s="7" t="s">
        <v>19</v>
      </c>
      <c r="B2233" s="1" t="s">
        <v>1777</v>
      </c>
      <c r="L2233" s="3"/>
    </row>
    <row r="2234" spans="1:12">
      <c r="A2234" s="7" t="s">
        <v>19</v>
      </c>
      <c r="B2234" s="1" t="s">
        <v>1778</v>
      </c>
      <c r="L2234" s="3"/>
    </row>
    <row r="2235" spans="1:12">
      <c r="A2235" s="7" t="s">
        <v>19</v>
      </c>
      <c r="B2235" s="1" t="s">
        <v>1779</v>
      </c>
      <c r="L2235" s="3"/>
    </row>
    <row r="2236" spans="1:12">
      <c r="A2236" s="7" t="s">
        <v>19</v>
      </c>
      <c r="B2236" s="1" t="s">
        <v>1780</v>
      </c>
      <c r="L2236" s="3"/>
    </row>
    <row r="2237" spans="1:12">
      <c r="A2237" s="7" t="s">
        <v>19</v>
      </c>
      <c r="B2237" s="1" t="s">
        <v>1781</v>
      </c>
      <c r="L2237" s="3"/>
    </row>
    <row r="2238" spans="1:12">
      <c r="A2238" s="7" t="s">
        <v>19</v>
      </c>
      <c r="B2238" s="1" t="s">
        <v>1782</v>
      </c>
      <c r="L2238" s="3"/>
    </row>
    <row r="2239" spans="1:12">
      <c r="A2239" s="7" t="s">
        <v>19</v>
      </c>
      <c r="B2239" s="1" t="s">
        <v>1783</v>
      </c>
      <c r="L2239" s="3"/>
    </row>
    <row r="2240" spans="1:12">
      <c r="A2240" s="7" t="s">
        <v>19</v>
      </c>
      <c r="B2240" s="1" t="s">
        <v>1784</v>
      </c>
      <c r="L2240" s="3"/>
    </row>
    <row r="2241" spans="1:12">
      <c r="A2241" s="7" t="s">
        <v>19</v>
      </c>
      <c r="B2241" s="1" t="s">
        <v>1785</v>
      </c>
      <c r="L2241" s="3"/>
    </row>
    <row r="2242" spans="1:12">
      <c r="A2242" s="7" t="s">
        <v>19</v>
      </c>
      <c r="B2242" s="1" t="s">
        <v>1786</v>
      </c>
      <c r="L2242" s="3"/>
    </row>
    <row r="2243" spans="1:12">
      <c r="A2243" s="7" t="s">
        <v>19</v>
      </c>
      <c r="B2243" s="1" t="s">
        <v>1787</v>
      </c>
      <c r="L2243" s="3"/>
    </row>
    <row r="2244" spans="1:12">
      <c r="A2244" s="7" t="s">
        <v>19</v>
      </c>
      <c r="B2244" s="1" t="s">
        <v>1788</v>
      </c>
      <c r="L2244" s="3"/>
    </row>
    <row r="2245" spans="1:12">
      <c r="A2245" s="7" t="s">
        <v>19</v>
      </c>
      <c r="B2245" s="1" t="s">
        <v>1789</v>
      </c>
      <c r="L2245" s="3"/>
    </row>
    <row r="2246" spans="1:12">
      <c r="A2246" s="7" t="s">
        <v>19</v>
      </c>
      <c r="B2246" s="1" t="s">
        <v>1790</v>
      </c>
      <c r="L2246" s="3"/>
    </row>
    <row r="2247" spans="1:12">
      <c r="A2247" s="7" t="s">
        <v>19</v>
      </c>
      <c r="B2247" s="1" t="s">
        <v>1791</v>
      </c>
      <c r="L2247" s="3"/>
    </row>
    <row r="2248" spans="1:12">
      <c r="A2248" s="7" t="s">
        <v>19</v>
      </c>
      <c r="B2248" s="1" t="s">
        <v>1792</v>
      </c>
      <c r="L2248" s="3"/>
    </row>
    <row r="2249" spans="1:12">
      <c r="A2249" s="7" t="s">
        <v>19</v>
      </c>
      <c r="B2249" s="1" t="s">
        <v>1793</v>
      </c>
      <c r="L2249" s="3"/>
    </row>
    <row r="2250" spans="1:12">
      <c r="A2250" s="7" t="s">
        <v>19</v>
      </c>
      <c r="B2250" s="1" t="s">
        <v>1794</v>
      </c>
      <c r="L2250" s="3"/>
    </row>
    <row r="2251" spans="1:12">
      <c r="A2251" s="7" t="s">
        <v>19</v>
      </c>
      <c r="B2251" s="1" t="s">
        <v>1795</v>
      </c>
      <c r="L2251" s="3"/>
    </row>
    <row r="2252" spans="1:12">
      <c r="A2252" s="7" t="s">
        <v>19</v>
      </c>
      <c r="B2252" s="1" t="s">
        <v>1796</v>
      </c>
      <c r="L2252" s="3"/>
    </row>
    <row r="2253" spans="1:12">
      <c r="A2253" s="7" t="s">
        <v>19</v>
      </c>
      <c r="B2253" s="1" t="s">
        <v>1797</v>
      </c>
      <c r="L2253" s="3"/>
    </row>
    <row r="2254" spans="1:12">
      <c r="A2254" s="7" t="s">
        <v>19</v>
      </c>
      <c r="B2254" s="1" t="s">
        <v>1798</v>
      </c>
      <c r="L2254" s="3"/>
    </row>
    <row r="2255" spans="1:12">
      <c r="A2255" s="7" t="s">
        <v>19</v>
      </c>
      <c r="B2255" s="1" t="s">
        <v>1799</v>
      </c>
      <c r="L2255" s="3"/>
    </row>
    <row r="2256" spans="1:12">
      <c r="A2256" s="7" t="s">
        <v>19</v>
      </c>
      <c r="B2256" s="1" t="s">
        <v>1800</v>
      </c>
      <c r="L2256" s="3"/>
    </row>
    <row r="2257" spans="1:12">
      <c r="A2257" s="7" t="s">
        <v>19</v>
      </c>
      <c r="B2257" s="1" t="s">
        <v>1801</v>
      </c>
      <c r="L2257" s="3"/>
    </row>
    <row r="2258" spans="1:12">
      <c r="A2258" s="7" t="s">
        <v>19</v>
      </c>
      <c r="B2258" s="1" t="s">
        <v>1802</v>
      </c>
      <c r="L2258" s="3"/>
    </row>
    <row r="2259" spans="1:12">
      <c r="A2259" s="7" t="s">
        <v>19</v>
      </c>
      <c r="B2259" s="1" t="s">
        <v>1519</v>
      </c>
      <c r="L2259" s="3"/>
    </row>
    <row r="2260" spans="1:12">
      <c r="A2260" s="7" t="s">
        <v>19</v>
      </c>
      <c r="B2260" s="1" t="s">
        <v>1803</v>
      </c>
      <c r="L2260" s="3"/>
    </row>
    <row r="2261" spans="1:12">
      <c r="A2261" s="7" t="s">
        <v>19</v>
      </c>
      <c r="B2261" s="1" t="s">
        <v>1804</v>
      </c>
      <c r="L2261" s="3"/>
    </row>
    <row r="2262" spans="1:12">
      <c r="A2262" s="7" t="s">
        <v>19</v>
      </c>
      <c r="B2262" s="1" t="s">
        <v>1805</v>
      </c>
      <c r="L2262" s="3"/>
    </row>
    <row r="2263" spans="1:12">
      <c r="A2263" s="7" t="s">
        <v>19</v>
      </c>
      <c r="B2263" s="1" t="s">
        <v>1806</v>
      </c>
      <c r="L2263" s="3"/>
    </row>
    <row r="2264" spans="1:12">
      <c r="A2264" s="7" t="s">
        <v>19</v>
      </c>
      <c r="B2264" s="1" t="s">
        <v>1807</v>
      </c>
      <c r="L2264" s="3"/>
    </row>
    <row r="2265" spans="1:12">
      <c r="A2265" s="7" t="s">
        <v>19</v>
      </c>
      <c r="B2265" s="1" t="s">
        <v>1808</v>
      </c>
      <c r="L2265" s="3"/>
    </row>
    <row r="2266" spans="1:12">
      <c r="A2266" s="7" t="s">
        <v>19</v>
      </c>
      <c r="B2266" s="1" t="s">
        <v>1809</v>
      </c>
      <c r="L2266" s="3"/>
    </row>
    <row r="2267" spans="1:12">
      <c r="A2267" s="7" t="s">
        <v>19</v>
      </c>
      <c r="B2267" s="1" t="s">
        <v>1810</v>
      </c>
      <c r="L2267" s="3"/>
    </row>
    <row r="2268" spans="1:12">
      <c r="A2268" s="7" t="s">
        <v>19</v>
      </c>
      <c r="B2268" s="1" t="s">
        <v>1811</v>
      </c>
      <c r="L2268" s="3"/>
    </row>
    <row r="2269" spans="1:12">
      <c r="A2269" s="7" t="s">
        <v>19</v>
      </c>
      <c r="B2269" s="1" t="s">
        <v>1812</v>
      </c>
      <c r="L2269" s="3"/>
    </row>
    <row r="2270" spans="1:12">
      <c r="A2270" s="7" t="s">
        <v>19</v>
      </c>
      <c r="B2270" s="1" t="s">
        <v>1813</v>
      </c>
      <c r="L2270" s="3"/>
    </row>
    <row r="2271" spans="1:12">
      <c r="A2271" s="7" t="s">
        <v>19</v>
      </c>
      <c r="B2271" s="1" t="s">
        <v>1814</v>
      </c>
      <c r="L2271" s="3"/>
    </row>
    <row r="2272" spans="1:12">
      <c r="A2272" s="7" t="s">
        <v>19</v>
      </c>
      <c r="B2272" s="1" t="s">
        <v>1815</v>
      </c>
      <c r="L2272" s="3"/>
    </row>
    <row r="2273" spans="1:12">
      <c r="A2273" s="7" t="s">
        <v>19</v>
      </c>
      <c r="B2273" s="1" t="s">
        <v>1520</v>
      </c>
      <c r="L2273" s="3"/>
    </row>
    <row r="2274" spans="1:12">
      <c r="A2274" s="7" t="s">
        <v>19</v>
      </c>
      <c r="B2274" s="1" t="s">
        <v>1816</v>
      </c>
      <c r="L2274" s="3"/>
    </row>
    <row r="2275" spans="1:12">
      <c r="A2275" s="7" t="s">
        <v>19</v>
      </c>
      <c r="B2275" s="1" t="s">
        <v>1817</v>
      </c>
      <c r="L2275" s="3"/>
    </row>
    <row r="2276" spans="1:12">
      <c r="A2276" s="7" t="s">
        <v>19</v>
      </c>
      <c r="B2276" s="1" t="s">
        <v>1818</v>
      </c>
      <c r="L2276" s="3"/>
    </row>
    <row r="2277" spans="1:12">
      <c r="A2277" s="7" t="s">
        <v>19</v>
      </c>
      <c r="B2277" s="1" t="s">
        <v>1819</v>
      </c>
      <c r="L2277" s="3"/>
    </row>
    <row r="2278" spans="1:12">
      <c r="A2278" s="7" t="s">
        <v>19</v>
      </c>
      <c r="B2278" s="1" t="s">
        <v>1521</v>
      </c>
      <c r="L2278" s="3"/>
    </row>
    <row r="2279" spans="1:12">
      <c r="A2279" s="7" t="s">
        <v>19</v>
      </c>
      <c r="B2279" s="1" t="s">
        <v>1522</v>
      </c>
      <c r="L2279" s="3"/>
    </row>
    <row r="2280" spans="1:12">
      <c r="A2280" s="7" t="s">
        <v>19</v>
      </c>
      <c r="B2280" s="1" t="s">
        <v>1820</v>
      </c>
      <c r="L2280" s="3"/>
    </row>
    <row r="2281" spans="1:12">
      <c r="A2281" s="7" t="s">
        <v>19</v>
      </c>
      <c r="B2281" s="1" t="s">
        <v>1821</v>
      </c>
      <c r="L2281" s="3"/>
    </row>
    <row r="2282" spans="1:12">
      <c r="A2282" s="7" t="s">
        <v>19</v>
      </c>
      <c r="B2282" s="1" t="s">
        <v>1822</v>
      </c>
      <c r="L2282" s="3"/>
    </row>
    <row r="2283" spans="1:12">
      <c r="A2283" s="7" t="s">
        <v>19</v>
      </c>
      <c r="B2283" s="1" t="s">
        <v>1823</v>
      </c>
      <c r="L2283" s="3"/>
    </row>
    <row r="2284" spans="1:12">
      <c r="A2284" s="7" t="s">
        <v>19</v>
      </c>
      <c r="B2284" s="1" t="s">
        <v>1824</v>
      </c>
      <c r="L2284" s="3"/>
    </row>
    <row r="2285" spans="1:12" s="131" customFormat="1">
      <c r="A2285" s="129" t="s">
        <v>19</v>
      </c>
      <c r="B2285" s="130" t="s">
        <v>3439</v>
      </c>
      <c r="L2285" s="132"/>
    </row>
    <row r="2286" spans="1:12">
      <c r="A2286" s="7" t="s">
        <v>19</v>
      </c>
      <c r="B2286" s="1" t="s">
        <v>1825</v>
      </c>
      <c r="L2286" s="3"/>
    </row>
    <row r="2287" spans="1:12">
      <c r="A2287" s="7" t="s">
        <v>19</v>
      </c>
      <c r="B2287" s="1"/>
    </row>
    <row r="2288" spans="1:12" s="131" customFormat="1">
      <c r="A2288" s="129" t="s">
        <v>19</v>
      </c>
      <c r="B2288" s="130" t="s">
        <v>3450</v>
      </c>
      <c r="L2288" s="132"/>
    </row>
    <row r="2289" spans="1:12" s="131" customFormat="1">
      <c r="A2289" s="129" t="s">
        <v>19</v>
      </c>
      <c r="B2289" s="130" t="s">
        <v>3440</v>
      </c>
      <c r="L2289" s="132"/>
    </row>
    <row r="2290" spans="1:12" s="131" customFormat="1">
      <c r="A2290" s="129" t="s">
        <v>19</v>
      </c>
      <c r="B2290" s="130" t="s">
        <v>3441</v>
      </c>
      <c r="L2290" s="132"/>
    </row>
    <row r="2291" spans="1:12" s="131" customFormat="1">
      <c r="A2291" s="129" t="s">
        <v>19</v>
      </c>
      <c r="B2291" s="130" t="s">
        <v>3442</v>
      </c>
      <c r="L2291" s="132"/>
    </row>
    <row r="2292" spans="1:12" s="131" customFormat="1">
      <c r="A2292" s="129" t="s">
        <v>19</v>
      </c>
      <c r="B2292" s="130" t="s">
        <v>3443</v>
      </c>
      <c r="L2292" s="132"/>
    </row>
    <row r="2293" spans="1:12" s="131" customFormat="1">
      <c r="A2293" s="129" t="s">
        <v>19</v>
      </c>
      <c r="B2293" s="130" t="s">
        <v>3444</v>
      </c>
      <c r="L2293" s="132"/>
    </row>
    <row r="2294" spans="1:12" s="131" customFormat="1">
      <c r="A2294" s="129" t="s">
        <v>19</v>
      </c>
      <c r="B2294" s="130" t="s">
        <v>3445</v>
      </c>
      <c r="L2294" s="132"/>
    </row>
    <row r="2295" spans="1:12" s="131" customFormat="1">
      <c r="A2295" s="129" t="s">
        <v>19</v>
      </c>
      <c r="B2295" s="130" t="s">
        <v>3446</v>
      </c>
      <c r="L2295" s="132"/>
    </row>
    <row r="2296" spans="1:12" s="131" customFormat="1">
      <c r="A2296" s="129" t="s">
        <v>19</v>
      </c>
      <c r="B2296" s="130" t="s">
        <v>3447</v>
      </c>
      <c r="L2296" s="132"/>
    </row>
    <row r="2297" spans="1:12" s="131" customFormat="1">
      <c r="A2297" s="129" t="s">
        <v>19</v>
      </c>
      <c r="B2297" s="130" t="s">
        <v>3448</v>
      </c>
      <c r="L2297" s="132"/>
    </row>
    <row r="2298" spans="1:12" s="131" customFormat="1">
      <c r="A2298" s="129" t="s">
        <v>19</v>
      </c>
      <c r="B2298" s="130" t="s">
        <v>3449</v>
      </c>
      <c r="L2298" s="132"/>
    </row>
    <row r="2299" spans="1:12">
      <c r="A2299" s="7" t="s">
        <v>19</v>
      </c>
      <c r="B2299" s="1"/>
    </row>
    <row r="2300" spans="1:12">
      <c r="A2300" s="7" t="s">
        <v>19</v>
      </c>
      <c r="B2300" s="1" t="s">
        <v>1523</v>
      </c>
      <c r="L2300" s="3"/>
    </row>
    <row r="2301" spans="1:12">
      <c r="A2301" s="7" t="s">
        <v>19</v>
      </c>
      <c r="B2301" s="1" t="s">
        <v>1524</v>
      </c>
      <c r="L2301" s="3"/>
    </row>
    <row r="2302" spans="1:12">
      <c r="A2302" s="7" t="s">
        <v>19</v>
      </c>
      <c r="B2302" s="1" t="s">
        <v>1826</v>
      </c>
      <c r="L2302" s="3"/>
    </row>
    <row r="2303" spans="1:12">
      <c r="A2303" s="7" t="s">
        <v>19</v>
      </c>
      <c r="B2303" s="1" t="s">
        <v>1827</v>
      </c>
      <c r="L2303" s="3"/>
    </row>
    <row r="2304" spans="1:12">
      <c r="A2304" s="7" t="s">
        <v>19</v>
      </c>
      <c r="B2304" s="1" t="s">
        <v>1828</v>
      </c>
      <c r="L2304" s="3"/>
    </row>
    <row r="2305" spans="1:12">
      <c r="A2305" s="7" t="s">
        <v>19</v>
      </c>
      <c r="B2305" s="1" t="s">
        <v>1829</v>
      </c>
      <c r="L2305" s="3"/>
    </row>
    <row r="2306" spans="1:12">
      <c r="A2306" s="7" t="s">
        <v>19</v>
      </c>
      <c r="B2306" s="1"/>
    </row>
    <row r="2307" spans="1:12">
      <c r="A2307" s="7" t="s">
        <v>19</v>
      </c>
      <c r="B2307" s="8" t="s">
        <v>1420</v>
      </c>
    </row>
    <row r="2308" spans="1:12">
      <c r="A2308" s="7" t="s">
        <v>19</v>
      </c>
      <c r="B2308" s="1" t="s">
        <v>1425</v>
      </c>
    </row>
    <row r="2309" spans="1:12">
      <c r="A2309" s="7" t="s">
        <v>19</v>
      </c>
      <c r="B2309" s="1" t="s">
        <v>1421</v>
      </c>
    </row>
    <row r="2310" spans="1:12">
      <c r="A2310" s="7" t="s">
        <v>19</v>
      </c>
      <c r="B2310" s="1" t="s">
        <v>1422</v>
      </c>
    </row>
    <row r="2311" spans="1:12">
      <c r="A2311" s="7" t="s">
        <v>19</v>
      </c>
      <c r="B2311" s="1" t="s">
        <v>1423</v>
      </c>
    </row>
    <row r="2312" spans="1:12">
      <c r="A2312" s="7" t="s">
        <v>19</v>
      </c>
      <c r="B2312" s="1" t="s">
        <v>1424</v>
      </c>
    </row>
    <row r="2313" spans="1:12">
      <c r="A2313" s="7" t="s">
        <v>19</v>
      </c>
      <c r="B2313" s="1" t="s">
        <v>2728</v>
      </c>
    </row>
    <row r="2314" spans="1:12">
      <c r="A2314" s="7" t="s">
        <v>19</v>
      </c>
      <c r="B2314" s="1" t="s">
        <v>96</v>
      </c>
    </row>
    <row r="2315" spans="1:12">
      <c r="A2315" s="7" t="s">
        <v>19</v>
      </c>
      <c r="B2315" s="1"/>
    </row>
    <row r="2316" spans="1:12">
      <c r="A2316" s="7" t="s">
        <v>19</v>
      </c>
      <c r="B2316" s="8" t="s">
        <v>614</v>
      </c>
    </row>
    <row r="2317" spans="1:12">
      <c r="A2317" s="7" t="s">
        <v>19</v>
      </c>
      <c r="B2317" s="1" t="s">
        <v>1867</v>
      </c>
    </row>
    <row r="2318" spans="1:12">
      <c r="A2318" s="7" t="s">
        <v>19</v>
      </c>
      <c r="B2318" s="1" t="s">
        <v>615</v>
      </c>
    </row>
    <row r="2319" spans="1:12">
      <c r="A2319" s="7" t="s">
        <v>19</v>
      </c>
      <c r="B2319" s="1" t="s">
        <v>1214</v>
      </c>
    </row>
    <row r="2320" spans="1:12">
      <c r="A2320" s="7" t="s">
        <v>19</v>
      </c>
      <c r="B2320" s="1" t="str">
        <f>"cat &lt;&lt; 'EOF' | tee /backup/conf/" &amp; $F$31 &amp; "/i_env || $Error :"</f>
        <v>cat &lt;&lt; 'EOF' | tee /backup/conf/devA/i_env || $Error :</v>
      </c>
    </row>
    <row r="2321" spans="1:2">
      <c r="A2321" s="7" t="s">
        <v>19</v>
      </c>
      <c r="B2321" s="1" t="str">
        <f>"export i_CLUSTER_INDEX=" &amp; $F$30</f>
        <v>export i_CLUSTER_INDEX=1</v>
      </c>
    </row>
    <row r="2322" spans="1:2">
      <c r="A2322" s="7" t="s">
        <v>19</v>
      </c>
      <c r="B2322" s="1" t="str">
        <f>"export i_ENV=" &amp; $F$31</f>
        <v>export i_ENV=devA</v>
      </c>
    </row>
    <row r="2323" spans="1:2">
      <c r="A2323" s="7" t="s">
        <v>19</v>
      </c>
      <c r="B2323" s="1" t="str">
        <f>"export i_NETWORK_TYPE=" &amp; $F$32</f>
        <v>export i_NETWORK_TYPE=A</v>
      </c>
    </row>
    <row r="2324" spans="1:2">
      <c r="A2324" s="7" t="s">
        <v>19</v>
      </c>
      <c r="B2324" s="93" t="str">
        <f>"export i_NUMBER_OF_BOND0_SLAVES=" &amp; $F$33</f>
        <v>export i_NUMBER_OF_BOND0_SLAVES=2</v>
      </c>
    </row>
    <row r="2325" spans="1:2">
      <c r="A2325" s="7" t="s">
        <v>19</v>
      </c>
      <c r="B2325" s="93" t="s">
        <v>3005</v>
      </c>
    </row>
    <row r="2326" spans="1:2">
      <c r="A2326" s="7" t="s">
        <v>19</v>
      </c>
      <c r="B2326" s="1" t="str">
        <f>"export i_HARDWARE=" &amp; $F$35</f>
        <v>export i_HARDWARE=HPE-DL160G10</v>
      </c>
    </row>
    <row r="2327" spans="1:2">
      <c r="A2327" s="7" t="s">
        <v>19</v>
      </c>
      <c r="B2327" s="1" t="str">
        <f>"export i_INSTALLER_ISO=" &amp; $F$36</f>
        <v>export i_INSTALLER_ISO=OracleLinux-R8-U3-x86_64-dvd.iso</v>
      </c>
    </row>
    <row r="2328" spans="1:2">
      <c r="A2328" s="7" t="s">
        <v>19</v>
      </c>
      <c r="B2328" s="1" t="str">
        <f>"export i_LOCAL_YUM_REPO_VER=" &amp; $F$37</f>
        <v>export i_LOCAL_YUM_REPO_VER=1</v>
      </c>
    </row>
    <row r="2329" spans="1:2">
      <c r="A2329" s="7" t="s">
        <v>19</v>
      </c>
      <c r="B2329" s="1" t="str">
        <f>"export i_TOMCAT_VER=" &amp; $F$38</f>
        <v>export i_TOMCAT_VER=9.0.52</v>
      </c>
    </row>
    <row r="2330" spans="1:2">
      <c r="A2330" s="7" t="s">
        <v>19</v>
      </c>
      <c r="B2330" s="1" t="str">
        <f>"export i_LOG4J_VER=" &amp; $F$39</f>
        <v>export i_LOG4J_VER=2.14.1</v>
      </c>
    </row>
    <row r="2331" spans="1:2">
      <c r="A2331" s="7" t="s">
        <v>19</v>
      </c>
      <c r="B2331" s="1" t="str">
        <f>"export i_RSYSLOG_JA=" &amp; $F$40</f>
        <v>export i_RSYSLOG_JA=on</v>
      </c>
    </row>
    <row r="2332" spans="1:2">
      <c r="A2332" s="7" t="s">
        <v>19</v>
      </c>
      <c r="B2332" s="1" t="str">
        <f>"export i_DNSMASQ=" &amp; $F$41</f>
        <v>export i_DNSMASQ=on</v>
      </c>
    </row>
    <row r="2333" spans="1:2">
      <c r="A2333" s="7" t="s">
        <v>19</v>
      </c>
      <c r="B2333" s="1" t="str">
        <f>"export i_FIREWALL=" &amp; $F$42</f>
        <v>export i_FIREWALL=on</v>
      </c>
    </row>
    <row r="2334" spans="1:2">
      <c r="A2334" s="7" t="s">
        <v>19</v>
      </c>
      <c r="B2334" s="1" t="str">
        <f>"export i_CONSOLE_MFA=" &amp; $F$43</f>
        <v>export i_CONSOLE_MFA=off</v>
      </c>
    </row>
    <row r="2335" spans="1:2">
      <c r="A2335" s="7" t="s">
        <v>19</v>
      </c>
      <c r="B2335" s="1" t="str">
        <f>"export i_USER_MFA=" &amp; $F$44</f>
        <v>export i_USER_MFA=off</v>
      </c>
    </row>
    <row r="2336" spans="1:2">
      <c r="A2336" s="7" t="s">
        <v>19</v>
      </c>
      <c r="B2336" s="93" t="str">
        <f>"export i_BASH_TIMEOUT=" &amp; $F$45</f>
        <v>export i_BASH_TIMEOUT=300</v>
      </c>
    </row>
    <row r="2337" spans="1:2">
      <c r="A2337" s="7" t="s">
        <v>19</v>
      </c>
      <c r="B2337" s="1"/>
    </row>
    <row r="2338" spans="1:2">
      <c r="A2338" s="7" t="s">
        <v>19</v>
      </c>
      <c r="B2338" s="1" t="str">
        <f>"export i_NODE1_NAME=" &amp; $F$47</f>
        <v>export i_NODE1_NAME=</v>
      </c>
    </row>
    <row r="2339" spans="1:2">
      <c r="A2339" s="7" t="s">
        <v>19</v>
      </c>
      <c r="B2339" s="1" t="str">
        <f>"export i_NODE1_BOND0_IP=" &amp; $F$48</f>
        <v>export i_NODE1_BOND0_IP=</v>
      </c>
    </row>
    <row r="2340" spans="1:2">
      <c r="A2340" s="7" t="s">
        <v>19</v>
      </c>
      <c r="B2340" s="1" t="str">
        <f>"export i_NODE1_BOND1_IP=" &amp; $F$49</f>
        <v>export i_NODE1_BOND1_IP=</v>
      </c>
    </row>
    <row r="2341" spans="1:2">
      <c r="A2341" s="7" t="s">
        <v>19</v>
      </c>
      <c r="B2341" s="1" t="str">
        <f>"export i_NODE1_BMC_IP=" &amp; $F$50</f>
        <v>export i_NODE1_BMC_IP=</v>
      </c>
    </row>
    <row r="2342" spans="1:2">
      <c r="A2342" s="7" t="s">
        <v>19</v>
      </c>
      <c r="B2342" s="1" t="str">
        <f>"export i_NODE2_NAME=" &amp; $F$52</f>
        <v>export i_NODE2_NAME=</v>
      </c>
    </row>
    <row r="2343" spans="1:2">
      <c r="A2343" s="7" t="s">
        <v>19</v>
      </c>
      <c r="B2343" s="1" t="str">
        <f>"export i_NODE2_BOND0_IP=" &amp; $F$53</f>
        <v>export i_NODE2_BOND0_IP=</v>
      </c>
    </row>
    <row r="2344" spans="1:2">
      <c r="A2344" s="7" t="s">
        <v>19</v>
      </c>
      <c r="B2344" s="1" t="str">
        <f>"export i_NODE2_BOND1_IP=" &amp; $F$54</f>
        <v>export i_NODE2_BOND1_IP=</v>
      </c>
    </row>
    <row r="2345" spans="1:2">
      <c r="A2345" s="7" t="s">
        <v>19</v>
      </c>
      <c r="B2345" s="1" t="str">
        <f>"export i_NODE2_BMC_IP=" &amp; $F$55</f>
        <v>export i_NODE2_BMC_IP=</v>
      </c>
    </row>
    <row r="2346" spans="1:2">
      <c r="A2346" s="7" t="s">
        <v>19</v>
      </c>
      <c r="B2346" s="1"/>
    </row>
    <row r="2347" spans="1:2">
      <c r="A2347" s="7" t="s">
        <v>19</v>
      </c>
      <c r="B2347" s="1" t="str">
        <f>"export i_CLUSTERNAME=" &amp; $F$58</f>
        <v>export i_CLUSTERNAME=pgrex_cluster</v>
      </c>
    </row>
    <row r="2348" spans="1:2">
      <c r="A2348" s="7" t="s">
        <v>19</v>
      </c>
      <c r="B2348" s="93" t="str">
        <f>"export i_CLUSTER_FQDN=" &amp; $F$59</f>
        <v>export i_CLUSTER_FQDN=</v>
      </c>
    </row>
    <row r="2349" spans="1:2">
      <c r="A2349" s="7" t="s">
        <v>19</v>
      </c>
      <c r="B2349" s="1" t="str">
        <f>"export i_BOND0_PREFIX=" &amp; $F$60</f>
        <v>export i_BOND0_PREFIX=24</v>
      </c>
    </row>
    <row r="2350" spans="1:2">
      <c r="A2350" s="7" t="s">
        <v>19</v>
      </c>
      <c r="B2350" s="1" t="str">
        <f>"export i_BOND1_PREFIX=" &amp; $F$61</f>
        <v>export i_BOND1_PREFIX=24</v>
      </c>
    </row>
    <row r="2351" spans="1:2">
      <c r="A2351" s="7" t="s">
        <v>19</v>
      </c>
      <c r="B2351" s="1" t="str">
        <f>"export i_BOND0_MTU=" &amp; $F$62</f>
        <v>export i_BOND0_MTU=1500</v>
      </c>
    </row>
    <row r="2352" spans="1:2">
      <c r="A2352" s="7" t="s">
        <v>19</v>
      </c>
      <c r="B2352" s="1" t="str">
        <f>"export i_BOND1_MTU=" &amp; $F$63</f>
        <v>export i_BOND1_MTU=1500</v>
      </c>
    </row>
    <row r="2353" spans="1:2">
      <c r="A2353" s="7" t="s">
        <v>19</v>
      </c>
      <c r="B2353" s="1" t="str">
        <f>"export i_BOND0_VIP=" &amp; $F$64</f>
        <v>export i_BOND0_VIP=</v>
      </c>
    </row>
    <row r="2354" spans="1:2">
      <c r="A2354" s="7" t="s">
        <v>19</v>
      </c>
      <c r="B2354" s="1" t="str">
        <f>"export i_BOND1_VIP=" &amp; $F$65</f>
        <v>export i_BOND1_VIP=</v>
      </c>
    </row>
    <row r="2355" spans="1:2">
      <c r="A2355" s="7" t="s">
        <v>19</v>
      </c>
      <c r="B2355" s="1" t="str">
        <f>"export i_DGW_FOR_DRACUT=" &amp; $F$66</f>
        <v>export i_DGW_FOR_DRACUT=</v>
      </c>
    </row>
    <row r="2356" spans="1:2">
      <c r="A2356" s="7" t="s">
        <v>19</v>
      </c>
      <c r="B2356" s="1" t="str">
        <f>"export i_DGW=" &amp; $F$67</f>
        <v>export i_DGW=</v>
      </c>
    </row>
    <row r="2357" spans="1:2">
      <c r="A2357" s="7" t="s">
        <v>19</v>
      </c>
      <c r="B2357" s="93" t="str">
        <f>"export i_PING_TARGET=" &amp; $F$68</f>
        <v>export i_PING_TARGET=$i_DGW</v>
      </c>
    </row>
    <row r="2358" spans="1:2">
      <c r="A2358" s="7" t="s">
        <v>19</v>
      </c>
      <c r="B2358" s="1"/>
    </row>
    <row r="2359" spans="1:2">
      <c r="A2359" s="7" t="s">
        <v>19</v>
      </c>
      <c r="B2359" s="1" t="str">
        <f>"export i_DNS1=" &amp; $F$70</f>
        <v>export i_DNS1=</v>
      </c>
    </row>
    <row r="2360" spans="1:2">
      <c r="A2360" s="7" t="s">
        <v>19</v>
      </c>
      <c r="B2360" s="1" t="str">
        <f>"export i_DNS2=" &amp; $F$71</f>
        <v>export i_DNS2=</v>
      </c>
    </row>
    <row r="2361" spans="1:2">
      <c r="A2361" s="7" t="s">
        <v>19</v>
      </c>
      <c r="B2361" s="1" t="str">
        <f>"export i_NTP1=" &amp; $F$72</f>
        <v>export i_NTP1=</v>
      </c>
    </row>
    <row r="2362" spans="1:2">
      <c r="A2362" s="7" t="s">
        <v>19</v>
      </c>
      <c r="B2362" s="1" t="str">
        <f>"export i_NTP2=" &amp; $F$73</f>
        <v>export i_NTP2=</v>
      </c>
    </row>
    <row r="2363" spans="1:2">
      <c r="A2363" s="7" t="s">
        <v>19</v>
      </c>
      <c r="B2363" s="1" t="str">
        <f>"export i_NTP3=" &amp; $F$74</f>
        <v>export i_NTP3=</v>
      </c>
    </row>
    <row r="2364" spans="1:2">
      <c r="A2364" s="7" t="s">
        <v>19</v>
      </c>
      <c r="B2364" s="1" t="str">
        <f>"export i_LOG1=" &amp; $F$75</f>
        <v>export i_LOG1=</v>
      </c>
    </row>
    <row r="2365" spans="1:2">
      <c r="A2365" s="7" t="s">
        <v>19</v>
      </c>
      <c r="B2365" s="1" t="str">
        <f>"export i_LOG2=" &amp; $F$76</f>
        <v>export i_LOG2=</v>
      </c>
    </row>
    <row r="2366" spans="1:2">
      <c r="A2366" s="7" t="s">
        <v>19</v>
      </c>
      <c r="B2366" s="1" t="str">
        <f>"export i_LOG_PRIORITY=" &amp; $F$77</f>
        <v>export i_LOG_PRIORITY=err</v>
      </c>
    </row>
    <row r="2367" spans="1:2">
      <c r="A2367" s="7" t="s">
        <v>19</v>
      </c>
      <c r="B2367" s="1"/>
    </row>
    <row r="2368" spans="1:2">
      <c r="A2368" s="7" t="s">
        <v>19</v>
      </c>
      <c r="B2368" s="1" t="str">
        <f>"export i_BOND0_STATIC_ROUTE0='" &amp; $F$79 &amp; "'"</f>
        <v>export i_BOND0_STATIC_ROUTE0='0.0.0.0/1 via 172.17.6.1'</v>
      </c>
    </row>
    <row r="2369" spans="1:2">
      <c r="A2369" s="7" t="s">
        <v>19</v>
      </c>
      <c r="B2369" s="1" t="str">
        <f>"export i_BOND0_STATIC_ROUTE1='" &amp; $F$80 &amp; "'"</f>
        <v>export i_BOND0_STATIC_ROUTE1='128.0.0.0/1 via 172.17.6.1'</v>
      </c>
    </row>
    <row r="2370" spans="1:2">
      <c r="A2370" s="7" t="s">
        <v>19</v>
      </c>
      <c r="B2370" s="1" t="str">
        <f>"export i_BOND0_STATIC_ROUTE2='" &amp; $F$81 &amp; "'"</f>
        <v>export i_BOND0_STATIC_ROUTE2=''</v>
      </c>
    </row>
    <row r="2371" spans="1:2">
      <c r="A2371" s="7" t="s">
        <v>19</v>
      </c>
      <c r="B2371" s="1" t="str">
        <f>"export i_BOND1_STATIC_ROUTE0='" &amp; $F$82 &amp; "'"</f>
        <v>export i_BOND1_STATIC_ROUTE0=''</v>
      </c>
    </row>
    <row r="2372" spans="1:2">
      <c r="A2372" s="7" t="s">
        <v>19</v>
      </c>
      <c r="B2372" s="1" t="str">
        <f>"export i_BOND1_STATIC_ROUTE1='" &amp; $F$83 &amp; "'"</f>
        <v>export i_BOND1_STATIC_ROUTE1=''</v>
      </c>
    </row>
    <row r="2373" spans="1:2">
      <c r="A2373" s="7" t="s">
        <v>19</v>
      </c>
      <c r="B2373" s="1" t="str">
        <f>"export i_BOND1_STATIC_ROUTE2='" &amp; $F$84 &amp; "'"</f>
        <v>export i_BOND1_STATIC_ROUTE2=''</v>
      </c>
    </row>
    <row r="2374" spans="1:2">
      <c r="A2374" s="7" t="s">
        <v>19</v>
      </c>
      <c r="B2374" s="1"/>
    </row>
    <row r="2375" spans="1:2" s="131" customFormat="1">
      <c r="A2375" s="129" t="s">
        <v>19</v>
      </c>
      <c r="B2375" s="130" t="str">
        <f>"export i_DRACUT_SSH_FROM_IP=" &amp; $F$86</f>
        <v>export i_DRACUT_SSH_FROM_IP=</v>
      </c>
    </row>
    <row r="2376" spans="1:2">
      <c r="A2376" s="7" t="s">
        <v>19</v>
      </c>
      <c r="B2376" s="1" t="str">
        <f>"export i_USER_SSH_FROM_IP=" &amp; $F$87</f>
        <v>export i_USER_SSH_FROM_IP=</v>
      </c>
    </row>
    <row r="2377" spans="1:2">
      <c r="A2377" s="7" t="s">
        <v>19</v>
      </c>
      <c r="B2377" s="1"/>
    </row>
    <row r="2378" spans="1:2">
      <c r="A2378" s="7" t="s">
        <v>19</v>
      </c>
      <c r="B2378" s="1" t="str">
        <f>"export i_COOPERATIVE_NAME1=" &amp; $F$89</f>
        <v>export i_COOPERATIVE_NAME1=emrs</v>
      </c>
    </row>
    <row r="2379" spans="1:2">
      <c r="A2379" s="7" t="s">
        <v>19</v>
      </c>
      <c r="B2379" s="1" t="str">
        <f>"export i_COOPERATIVE_NAME2=" &amp; $F$90</f>
        <v>export i_COOPERATIVE_NAME2=</v>
      </c>
    </row>
    <row r="2380" spans="1:2">
      <c r="A2380" s="7" t="s">
        <v>19</v>
      </c>
      <c r="B2380" s="1" t="str">
        <f>"export i_COOPERATIVE_NAME3=" &amp; $F$91</f>
        <v>export i_COOPERATIVE_NAME3=</v>
      </c>
    </row>
    <row r="2381" spans="1:2">
      <c r="A2381" s="7" t="s">
        <v>19</v>
      </c>
      <c r="B2381" s="1" t="str">
        <f>"export i_COOPERATIVE1=" &amp; $F$92</f>
        <v>export i_COOPERATIVE1=</v>
      </c>
    </row>
    <row r="2382" spans="1:2">
      <c r="A2382" s="7" t="s">
        <v>19</v>
      </c>
      <c r="B2382" s="1" t="str">
        <f>"export i_COOPERATIVE2=" &amp; $F$93</f>
        <v>export i_COOPERATIVE2=</v>
      </c>
    </row>
    <row r="2383" spans="1:2">
      <c r="A2383" s="7" t="s">
        <v>19</v>
      </c>
      <c r="B2383" s="1" t="str">
        <f>"export i_COOPERATIVE3=" &amp; $F$94</f>
        <v>export i_COOPERATIVE3=</v>
      </c>
    </row>
    <row r="2384" spans="1:2">
      <c r="A2384" s="7" t="s">
        <v>19</v>
      </c>
      <c r="B2384" s="1"/>
    </row>
    <row r="2385" spans="1:2">
      <c r="A2385" s="7" t="s">
        <v>19</v>
      </c>
      <c r="B2385" s="1" t="s">
        <v>82</v>
      </c>
    </row>
    <row r="2386" spans="1:2">
      <c r="A2386" s="7" t="s">
        <v>19</v>
      </c>
      <c r="B2386" s="1" t="s">
        <v>83</v>
      </c>
    </row>
    <row r="2387" spans="1:2">
      <c r="A2387" s="7" t="s">
        <v>19</v>
      </c>
      <c r="B2387" s="1" t="s">
        <v>84</v>
      </c>
    </row>
    <row r="2388" spans="1:2">
      <c r="A2388" s="7" t="s">
        <v>19</v>
      </c>
      <c r="B2388" s="1"/>
    </row>
    <row r="2389" spans="1:2">
      <c r="A2389" s="7" t="s">
        <v>19</v>
      </c>
      <c r="B2389" s="1" t="str">
        <f>"export i_TRUSTED_IP_ADDR1=" &amp; $F$101</f>
        <v>export i_TRUSTED_IP_ADDR1=$i_COOPERATIVE1</v>
      </c>
    </row>
    <row r="2390" spans="1:2">
      <c r="A2390" s="7" t="s">
        <v>19</v>
      </c>
      <c r="B2390" s="1" t="str">
        <f>"export i_TRUSTED_IP_ADDR2=" &amp; $F$102</f>
        <v>export i_TRUSTED_IP_ADDR2=</v>
      </c>
    </row>
    <row r="2391" spans="1:2">
      <c r="A2391" s="7" t="s">
        <v>19</v>
      </c>
      <c r="B2391" s="1" t="str">
        <f>"export i_TRUSTED_IP_ADDR3=" &amp; $F$103</f>
        <v>export i_TRUSTED_IP_ADDR3=</v>
      </c>
    </row>
    <row r="2392" spans="1:2">
      <c r="A2392" s="7" t="s">
        <v>19</v>
      </c>
      <c r="B2392" s="1" t="str">
        <f>"export i_TRUSTED_IP_ADDR4=" &amp; $F$104</f>
        <v>export i_TRUSTED_IP_ADDR4=</v>
      </c>
    </row>
    <row r="2393" spans="1:2">
      <c r="A2393" s="7" t="s">
        <v>19</v>
      </c>
      <c r="B2393" s="1" t="str">
        <f>"export i_TRUSTED_IP_ADDR5=" &amp; $F$105</f>
        <v>export i_TRUSTED_IP_ADDR5=</v>
      </c>
    </row>
    <row r="2394" spans="1:2">
      <c r="A2394" s="7" t="s">
        <v>19</v>
      </c>
      <c r="B2394" s="1" t="str">
        <f>"export i_TRUSTED_IP_ADDR6=" &amp; $F$106</f>
        <v>export i_TRUSTED_IP_ADDR6=</v>
      </c>
    </row>
    <row r="2395" spans="1:2">
      <c r="A2395" s="7" t="s">
        <v>19</v>
      </c>
      <c r="B2395" s="1" t="str">
        <f>"export i_TRUSTED_IP_ADDR7=" &amp; $F$107</f>
        <v>export i_TRUSTED_IP_ADDR7=</v>
      </c>
    </row>
    <row r="2396" spans="1:2">
      <c r="A2396" s="7" t="s">
        <v>19</v>
      </c>
      <c r="B2396" s="1" t="str">
        <f>"export i_TRUSTED_IP_ADDR8=" &amp; $F$108</f>
        <v>export i_TRUSTED_IP_ADDR8=</v>
      </c>
    </row>
    <row r="2397" spans="1:2">
      <c r="A2397" s="7" t="s">
        <v>19</v>
      </c>
      <c r="B2397" s="1" t="str">
        <f>"export i_TRUSTED_IP_ADDR9=" &amp; $F$109</f>
        <v>export i_TRUSTED_IP_ADDR9=</v>
      </c>
    </row>
    <row r="2398" spans="1:2">
      <c r="A2398" s="7" t="s">
        <v>19</v>
      </c>
      <c r="B2398" s="1" t="str">
        <f>"export i_TRUSTED_IP_ADDR10=" &amp; $F$110</f>
        <v>export i_TRUSTED_IP_ADDR10=</v>
      </c>
    </row>
    <row r="2399" spans="1:2">
      <c r="A2399" s="7" t="s">
        <v>19</v>
      </c>
      <c r="B2399" s="1"/>
    </row>
    <row r="2400" spans="1:2">
      <c r="A2400" s="7" t="s">
        <v>19</v>
      </c>
      <c r="B2400" s="1" t="s">
        <v>85</v>
      </c>
    </row>
    <row r="2401" spans="1:2">
      <c r="A2401" s="7" t="s">
        <v>19</v>
      </c>
      <c r="B2401" s="1" t="s">
        <v>86</v>
      </c>
    </row>
    <row r="2402" spans="1:2">
      <c r="A2402" s="7" t="s">
        <v>19</v>
      </c>
      <c r="B2402" s="1" t="s">
        <v>87</v>
      </c>
    </row>
    <row r="2403" spans="1:2">
      <c r="A2403" s="7" t="s">
        <v>19</v>
      </c>
      <c r="B2403" s="1" t="s">
        <v>88</v>
      </c>
    </row>
    <row r="2404" spans="1:2">
      <c r="A2404" s="7" t="s">
        <v>19</v>
      </c>
      <c r="B2404" s="1" t="s">
        <v>89</v>
      </c>
    </row>
    <row r="2405" spans="1:2">
      <c r="A2405" s="7" t="s">
        <v>19</v>
      </c>
      <c r="B2405" s="1" t="s">
        <v>90</v>
      </c>
    </row>
    <row r="2406" spans="1:2">
      <c r="A2406" s="7" t="s">
        <v>19</v>
      </c>
      <c r="B2406" s="1" t="s">
        <v>91</v>
      </c>
    </row>
    <row r="2407" spans="1:2">
      <c r="A2407" s="7" t="s">
        <v>19</v>
      </c>
      <c r="B2407" s="1" t="s">
        <v>92</v>
      </c>
    </row>
    <row r="2408" spans="1:2">
      <c r="A2408" s="7" t="s">
        <v>19</v>
      </c>
      <c r="B2408" s="1" t="s">
        <v>93</v>
      </c>
    </row>
    <row r="2409" spans="1:2">
      <c r="A2409" s="7" t="s">
        <v>19</v>
      </c>
      <c r="B2409" s="1" t="s">
        <v>94</v>
      </c>
    </row>
    <row r="2410" spans="1:2">
      <c r="A2410" s="7" t="s">
        <v>19</v>
      </c>
      <c r="B2410" s="1" t="s">
        <v>95</v>
      </c>
    </row>
    <row r="2411" spans="1:2" s="131" customFormat="1">
      <c r="A2411" s="129" t="s">
        <v>19</v>
      </c>
      <c r="B2411" s="140" t="str">
        <f>"export i_ROOT_SSH_FROM_IP=" &amp; $F$125</f>
        <v>export i_ROOT_SSH_FROM_IP=</v>
      </c>
    </row>
    <row r="2412" spans="1:2">
      <c r="A2412" s="7" t="s">
        <v>19</v>
      </c>
      <c r="B2412" s="1"/>
    </row>
    <row r="2413" spans="1:2">
      <c r="A2413" s="7" t="s">
        <v>19</v>
      </c>
      <c r="B2413" s="93" t="str">
        <f>"export i_CRON1='" &amp; $F$127 &amp; "'"</f>
        <v>export i_CRON1='40 * * * * root /usr/local/bin/i_delete_pgarch.bash &gt; /dev/null 2&gt;&amp;1 || :'</v>
      </c>
    </row>
    <row r="2414" spans="1:2">
      <c r="A2414" s="7" t="s">
        <v>19</v>
      </c>
      <c r="B2414" s="93" t="str">
        <f>"export i_CRON2='" &amp; $F$128 &amp; "'"</f>
        <v>export i_CRON2='40 * * * * root /usr/local/bin/i_pgdump.bash &gt; /dev/null 2&gt;&amp;1 || :'</v>
      </c>
    </row>
    <row r="2415" spans="1:2">
      <c r="A2415" s="7" t="s">
        <v>19</v>
      </c>
      <c r="B2415" s="93" t="str">
        <f>"export i_CRON3='" &amp; $F$129 &amp; "'"</f>
        <v>export i_CRON3='0 * * * * root /usr/local/bin/i_onlinebackup.bash &gt; /dev/null 2&gt;&amp;1 || :'</v>
      </c>
    </row>
    <row r="2416" spans="1:2">
      <c r="A2416" s="7" t="s">
        <v>19</v>
      </c>
      <c r="B2416" s="93" t="str">
        <f>"export i_CRON4='" &amp; $F$130 &amp; "'"</f>
        <v>export i_CRON4='15 0 * * * root /usr/local/bin/i_onlinebackup.bash -c &gt; /dev/null 2&gt;&amp;1 || :'</v>
      </c>
    </row>
    <row r="2417" spans="1:2">
      <c r="A2417" s="7" t="s">
        <v>19</v>
      </c>
      <c r="B2417" s="93" t="str">
        <f>"export i_CRON5='" &amp; $F$131 &amp; "'"</f>
        <v>export i_CRON5='45 * * * * root /usr/local/bin/i_copy_backup_to_peer.bash &gt; /dev/null 2&gt;&amp;1 || :'</v>
      </c>
    </row>
    <row r="2418" spans="1:2" s="131" customFormat="1">
      <c r="A2418" s="129" t="s">
        <v>19</v>
      </c>
      <c r="B2418" s="140" t="str">
        <f>"export i_CRON6='" &amp; $F$132 &amp; "'"</f>
        <v>export i_CRON6='44 0 * * * root /usr/bin/find /backup/self/pgdump/ -daystart -mtime +37 -name "*.sql" | xargs rm -f 2&gt; /dev/null &gt;&amp;2 || :'</v>
      </c>
    </row>
    <row r="2419" spans="1:2" s="131" customFormat="1">
      <c r="A2419" s="129" t="s">
        <v>19</v>
      </c>
      <c r="B2419" s="140" t="str">
        <f>"export i_CRON7='" &amp; $F$133 &amp; "'"</f>
        <v>export i_CRON7='43 0 * * * root /usr/bin/find /backup/self/onlinebackup/ -maxdepth 1 -daystart -mtime +37 -type d | xargs rm -rf 2&gt; /dev/null &gt;&amp;2 || :'</v>
      </c>
    </row>
    <row r="2420" spans="1:2">
      <c r="A2420" s="7" t="s">
        <v>19</v>
      </c>
      <c r="B2420" s="93" t="str">
        <f>"export i_CRON8='" &amp; $F$134 &amp; "'"</f>
        <v>export i_CRON8=''</v>
      </c>
    </row>
    <row r="2421" spans="1:2">
      <c r="A2421" s="7" t="s">
        <v>19</v>
      </c>
      <c r="B2421" s="93" t="str">
        <f>"export i_CRON9='" &amp; $F$135 &amp; "'"</f>
        <v>export i_CRON9=''</v>
      </c>
    </row>
    <row r="2422" spans="1:2">
      <c r="A2422" s="7" t="s">
        <v>19</v>
      </c>
      <c r="B2422" s="93" t="str">
        <f>"export i_CRON10='" &amp; $F$136 &amp; "'"</f>
        <v>export i_CRON10=''</v>
      </c>
    </row>
    <row r="2423" spans="1:2">
      <c r="A2423" s="7" t="s">
        <v>19</v>
      </c>
      <c r="B2423" s="93" t="str">
        <f>"export i_CRON11='" &amp; $F$137 &amp; "'"</f>
        <v>export i_CRON11=''</v>
      </c>
    </row>
    <row r="2424" spans="1:2">
      <c r="A2424" s="7" t="s">
        <v>19</v>
      </c>
      <c r="B2424" s="93" t="str">
        <f>"export i_CRON12='" &amp; $F$138 &amp; "'"</f>
        <v>export i_CRON12=''</v>
      </c>
    </row>
    <row r="2425" spans="1:2">
      <c r="A2425" s="7" t="s">
        <v>19</v>
      </c>
      <c r="B2425" s="1" t="s">
        <v>96</v>
      </c>
    </row>
    <row r="2426" spans="1:2">
      <c r="A2426" s="7" t="s">
        <v>19</v>
      </c>
      <c r="B2426" s="93" t="str">
        <f>"\cp -a /backup/conf/" &amp; $F$31 &amp; "/i_env /etc/ || $Error :"</f>
        <v>\cp -a /backup/conf/devA/i_env /etc/ || $Error :</v>
      </c>
    </row>
    <row r="2427" spans="1:2">
      <c r="A2427" s="7" t="s">
        <v>19</v>
      </c>
      <c r="B2427" s="1" t="s">
        <v>1834</v>
      </c>
    </row>
    <row r="2428" spans="1:2">
      <c r="A2428" s="7" t="s">
        <v>19</v>
      </c>
      <c r="B2428" s="1" t="s">
        <v>1215</v>
      </c>
    </row>
    <row r="2429" spans="1:2">
      <c r="A2429" s="7" t="s">
        <v>19</v>
      </c>
      <c r="B2429" s="93" t="str">
        <f>"export i_CLUSTER_INDEX=" &amp; $F$143</f>
        <v>export i_CLUSTER_INDEX=1</v>
      </c>
    </row>
    <row r="2430" spans="1:2">
      <c r="A2430" s="7" t="s">
        <v>19</v>
      </c>
      <c r="B2430" s="93" t="str">
        <f>"export i_ENV=" &amp; $F$144</f>
        <v>export i_ENV=devB</v>
      </c>
    </row>
    <row r="2431" spans="1:2">
      <c r="A2431" s="7" t="s">
        <v>19</v>
      </c>
      <c r="B2431" s="93" t="str">
        <f>"export i_NETWORK_TYPE=" &amp; $F$145</f>
        <v>export i_NETWORK_TYPE=B</v>
      </c>
    </row>
    <row r="2432" spans="1:2">
      <c r="A2432" s="7" t="s">
        <v>19</v>
      </c>
      <c r="B2432" s="93" t="str">
        <f>"export i_NUMBER_OF_BOND0_SLAVES=" &amp; $F$146</f>
        <v>export i_NUMBER_OF_BOND0_SLAVES=2</v>
      </c>
    </row>
    <row r="2433" spans="1:2">
      <c r="A2433" s="7" t="s">
        <v>19</v>
      </c>
      <c r="B2433" s="93" t="s">
        <v>3007</v>
      </c>
    </row>
    <row r="2434" spans="1:2">
      <c r="A2434" s="7" t="s">
        <v>19</v>
      </c>
      <c r="B2434" s="93" t="str">
        <f>"export i_HARDWARE=" &amp; $F$148</f>
        <v>export i_HARDWARE=HPE-DL160G10</v>
      </c>
    </row>
    <row r="2435" spans="1:2">
      <c r="A2435" s="7" t="s">
        <v>19</v>
      </c>
      <c r="B2435" s="93" t="str">
        <f>"export i_INSTALLER_ISO=" &amp; $F$149</f>
        <v>export i_INSTALLER_ISO=OracleLinux-R8-U4-x86_64-dvd.iso</v>
      </c>
    </row>
    <row r="2436" spans="1:2">
      <c r="A2436" s="7" t="s">
        <v>19</v>
      </c>
      <c r="B2436" s="93" t="str">
        <f>"export i_LOCAL_YUM_REPO_VER=" &amp; $F$150</f>
        <v>export i_LOCAL_YUM_REPO_VER=20210822</v>
      </c>
    </row>
    <row r="2437" spans="1:2">
      <c r="A2437" s="7" t="s">
        <v>19</v>
      </c>
      <c r="B2437" s="93" t="str">
        <f>"export i_TOMCAT_VER=" &amp; $F$151</f>
        <v>export i_TOMCAT_VER=9.0.52</v>
      </c>
    </row>
    <row r="2438" spans="1:2">
      <c r="A2438" s="7" t="s">
        <v>19</v>
      </c>
      <c r="B2438" s="93" t="str">
        <f>"export i_LOG4J_VER=" &amp; $F$152</f>
        <v>export i_LOG4J_VER=2.14.1</v>
      </c>
    </row>
    <row r="2439" spans="1:2">
      <c r="A2439" s="7" t="s">
        <v>19</v>
      </c>
      <c r="B2439" s="93" t="str">
        <f>"export i_RSYSLOG_JA=" &amp; $F$153</f>
        <v>export i_RSYSLOG_JA=on</v>
      </c>
    </row>
    <row r="2440" spans="1:2">
      <c r="A2440" s="7" t="s">
        <v>19</v>
      </c>
      <c r="B2440" s="93" t="str">
        <f>"export i_DNSMASQ=" &amp; $F$154</f>
        <v>export i_DNSMASQ=on</v>
      </c>
    </row>
    <row r="2441" spans="1:2">
      <c r="A2441" s="7" t="s">
        <v>19</v>
      </c>
      <c r="B2441" s="93" t="str">
        <f>"export i_FIREWALL=" &amp; $F$155</f>
        <v>export i_FIREWALL=on</v>
      </c>
    </row>
    <row r="2442" spans="1:2">
      <c r="A2442" s="7" t="s">
        <v>19</v>
      </c>
      <c r="B2442" s="93" t="str">
        <f>"export i_CONSOLE_MFA=" &amp; $F$156</f>
        <v>export i_CONSOLE_MFA=off</v>
      </c>
    </row>
    <row r="2443" spans="1:2">
      <c r="A2443" s="7" t="s">
        <v>19</v>
      </c>
      <c r="B2443" s="93" t="str">
        <f>"export i_USER_MFA=" &amp; $F$157</f>
        <v>export i_USER_MFA=off</v>
      </c>
    </row>
    <row r="2444" spans="1:2">
      <c r="A2444" s="7" t="s">
        <v>19</v>
      </c>
      <c r="B2444" s="93" t="str">
        <f>"export i_BASH_TIMEOUT=" &amp; $F$158</f>
        <v>export i_BASH_TIMEOUT=300</v>
      </c>
    </row>
    <row r="2445" spans="1:2">
      <c r="A2445" s="7" t="s">
        <v>19</v>
      </c>
      <c r="B2445" s="1"/>
    </row>
    <row r="2446" spans="1:2">
      <c r="A2446" s="7" t="s">
        <v>19</v>
      </c>
      <c r="B2446" s="93" t="str">
        <f>"export i_NODE1_NAME=" &amp; $F$160</f>
        <v>export i_NODE1_NAME=</v>
      </c>
    </row>
    <row r="2447" spans="1:2">
      <c r="A2447" s="7" t="s">
        <v>19</v>
      </c>
      <c r="B2447" s="93" t="str">
        <f>"export i_NODE1_BOND0_IP=" &amp; $F$161</f>
        <v>export i_NODE1_BOND0_IP=</v>
      </c>
    </row>
    <row r="2448" spans="1:2">
      <c r="A2448" s="7" t="s">
        <v>19</v>
      </c>
      <c r="B2448" s="93" t="str">
        <f>"export i_NODE1_BOND1_IP=" &amp; $F$162</f>
        <v>export i_NODE1_BOND1_IP=192.0.2.101</v>
      </c>
    </row>
    <row r="2449" spans="1:11">
      <c r="A2449" s="7" t="s">
        <v>19</v>
      </c>
      <c r="B2449" s="93" t="str">
        <f>"export i_NODE1_BMC_IP=" &amp; $F$163</f>
        <v>export i_NODE1_BMC_IP=</v>
      </c>
    </row>
    <row r="2450" spans="1:11">
      <c r="A2450" s="7" t="s">
        <v>19</v>
      </c>
      <c r="B2450" s="93" t="str">
        <f>"export i_NODE2_NAME=" &amp; $F$165</f>
        <v>export i_NODE2_NAME=</v>
      </c>
    </row>
    <row r="2451" spans="1:11">
      <c r="A2451" s="7" t="s">
        <v>19</v>
      </c>
      <c r="B2451" s="93" t="str">
        <f>"export i_NODE2_BOND0_IP=" &amp; $F$166</f>
        <v>export i_NODE2_BOND0_IP=</v>
      </c>
    </row>
    <row r="2452" spans="1:11">
      <c r="A2452" s="7" t="s">
        <v>19</v>
      </c>
      <c r="B2452" s="93" t="str">
        <f>"export i_NODE2_BOND1_IP=" &amp; $F$167</f>
        <v>export i_NODE2_BOND1_IP=192.0.2.102</v>
      </c>
    </row>
    <row r="2453" spans="1:11">
      <c r="A2453" s="7" t="s">
        <v>19</v>
      </c>
      <c r="B2453" s="93" t="str">
        <f>"export i_NODE2_BMC_IP=" &amp; $F$168</f>
        <v>export i_NODE2_BMC_IP=</v>
      </c>
    </row>
    <row r="2454" spans="1:11">
      <c r="A2454" s="7" t="s">
        <v>19</v>
      </c>
      <c r="B2454" s="1"/>
    </row>
    <row r="2455" spans="1:11">
      <c r="A2455" s="7" t="s">
        <v>19</v>
      </c>
      <c r="B2455" s="93" t="str">
        <f>"export i_CLUSTERNAME=" &amp; $F$171</f>
        <v>export i_CLUSTERNAME=pgrex_cluster</v>
      </c>
    </row>
    <row r="2456" spans="1:11">
      <c r="A2456" s="7" t="s">
        <v>19</v>
      </c>
      <c r="B2456" s="93" t="str">
        <f>"export i_CLUSTER_FQDN=" &amp; $F$172</f>
        <v>export i_CLUSTER_FQDN=</v>
      </c>
    </row>
    <row r="2457" spans="1:11">
      <c r="A2457" s="7" t="s">
        <v>19</v>
      </c>
      <c r="B2457" s="93" t="str">
        <f>"export i_BOND0_PREFIX=" &amp; $F$173</f>
        <v>export i_BOND0_PREFIX=24</v>
      </c>
    </row>
    <row r="2458" spans="1:11">
      <c r="A2458" s="7" t="s">
        <v>19</v>
      </c>
      <c r="B2458" s="93" t="str">
        <f>"export i_BOND1_PREFIX=" &amp; $F$174</f>
        <v>export i_BOND1_PREFIX=24</v>
      </c>
    </row>
    <row r="2459" spans="1:11">
      <c r="A2459" s="7" t="s">
        <v>19</v>
      </c>
      <c r="B2459" s="93" t="str">
        <f>"export i_BOND0_MTU=" &amp; $F$175</f>
        <v>export i_BOND0_MTU=1500</v>
      </c>
    </row>
    <row r="2460" spans="1:11">
      <c r="A2460" s="7" t="s">
        <v>19</v>
      </c>
      <c r="B2460" s="93" t="str">
        <f>"export i_BOND1_MTU=" &amp; $F$176</f>
        <v>export i_BOND1_MTU=1500</v>
      </c>
    </row>
    <row r="2461" spans="1:11">
      <c r="A2461" s="7" t="s">
        <v>19</v>
      </c>
      <c r="B2461" s="93" t="str">
        <f>"export i_BOND0_VIP=" &amp; $F$177</f>
        <v>export i_BOND0_VIP=</v>
      </c>
    </row>
    <row r="2462" spans="1:11">
      <c r="A2462" s="7" t="s">
        <v>19</v>
      </c>
      <c r="B2462" s="93" t="str">
        <f>"export i_BOND1_VIP=" &amp; $F$178</f>
        <v>export i_BOND1_VIP=</v>
      </c>
    </row>
    <row r="2463" spans="1:11">
      <c r="A2463" s="7" t="s">
        <v>19</v>
      </c>
      <c r="B2463" s="93" t="str">
        <f>"export i_DGW_FOR_DRACUT=" &amp; $F$179</f>
        <v>export i_DGW_FOR_DRACUT=</v>
      </c>
    </row>
    <row r="2464" spans="1:11">
      <c r="A2464" s="7" t="s">
        <v>19</v>
      </c>
      <c r="B2464" s="93" t="str">
        <f>"export i_DGW=" &amp; $F$180</f>
        <v>export i_DGW=$i_DGW_FOR_DRACUT</v>
      </c>
      <c r="K2464" s="94" t="s">
        <v>616</v>
      </c>
    </row>
    <row r="2465" spans="1:2">
      <c r="A2465" s="7" t="s">
        <v>19</v>
      </c>
      <c r="B2465" s="93" t="str">
        <f>"export i_PING_TARGET=" &amp; $F$181</f>
        <v>export i_PING_TARGET=$i_DGW</v>
      </c>
    </row>
    <row r="2466" spans="1:2">
      <c r="A2466" s="7" t="s">
        <v>19</v>
      </c>
      <c r="B2466" s="1"/>
    </row>
    <row r="2467" spans="1:2">
      <c r="A2467" s="7" t="s">
        <v>19</v>
      </c>
      <c r="B2467" s="93" t="str">
        <f>"export i_DNS1=" &amp; $F$183</f>
        <v>export i_DNS1=</v>
      </c>
    </row>
    <row r="2468" spans="1:2">
      <c r="A2468" s="7" t="s">
        <v>19</v>
      </c>
      <c r="B2468" s="93" t="str">
        <f>"export i_DNS2=" &amp; $F$184</f>
        <v>export i_DNS2=</v>
      </c>
    </row>
    <row r="2469" spans="1:2">
      <c r="A2469" s="7" t="s">
        <v>19</v>
      </c>
      <c r="B2469" s="93" t="str">
        <f>"export i_NTP1=" &amp; $F$185</f>
        <v>export i_NTP1=</v>
      </c>
    </row>
    <row r="2470" spans="1:2">
      <c r="A2470" s="7" t="s">
        <v>19</v>
      </c>
      <c r="B2470" s="93" t="str">
        <f>"export i_NTP2=" &amp; $F$186</f>
        <v>export i_NTP2=</v>
      </c>
    </row>
    <row r="2471" spans="1:2">
      <c r="A2471" s="7" t="s">
        <v>19</v>
      </c>
      <c r="B2471" s="93" t="str">
        <f>"export i_NTP3=" &amp; $F$187</f>
        <v>export i_NTP3=</v>
      </c>
    </row>
    <row r="2472" spans="1:2">
      <c r="A2472" s="7" t="s">
        <v>19</v>
      </c>
      <c r="B2472" s="93" t="str">
        <f>"export i_LOG1=" &amp; $F$188</f>
        <v>export i_LOG1=</v>
      </c>
    </row>
    <row r="2473" spans="1:2">
      <c r="A2473" s="7" t="s">
        <v>19</v>
      </c>
      <c r="B2473" s="93" t="str">
        <f>"export i_LOG2=" &amp; $F$189</f>
        <v>export i_LOG2=</v>
      </c>
    </row>
    <row r="2474" spans="1:2">
      <c r="A2474" s="7" t="s">
        <v>19</v>
      </c>
      <c r="B2474" s="93" t="str">
        <f>"export i_LOG_PRIORITY=" &amp; $F$190</f>
        <v>export i_LOG_PRIORITY=err</v>
      </c>
    </row>
    <row r="2475" spans="1:2">
      <c r="A2475" s="7" t="s">
        <v>19</v>
      </c>
      <c r="B2475" s="1"/>
    </row>
    <row r="2476" spans="1:2">
      <c r="A2476" s="7" t="s">
        <v>19</v>
      </c>
      <c r="B2476" s="93" t="str">
        <f>"export i_BOND0_STATIC_ROUTE0='" &amp; $F$192 &amp; "'"</f>
        <v>export i_BOND0_STATIC_ROUTE0=''</v>
      </c>
    </row>
    <row r="2477" spans="1:2">
      <c r="A2477" s="7" t="s">
        <v>19</v>
      </c>
      <c r="B2477" s="93" t="str">
        <f>"export i_BOND0_STATIC_ROUTE1='" &amp; $F$193 &amp; "'"</f>
        <v>export i_BOND0_STATIC_ROUTE1=''</v>
      </c>
    </row>
    <row r="2478" spans="1:2">
      <c r="A2478" s="7" t="s">
        <v>19</v>
      </c>
      <c r="B2478" s="93" t="str">
        <f>"export i_BOND0_STATIC_ROUTE2='" &amp; $F$194 &amp; "'"</f>
        <v>export i_BOND0_STATIC_ROUTE2=''</v>
      </c>
    </row>
    <row r="2479" spans="1:2">
      <c r="A2479" s="7" t="s">
        <v>19</v>
      </c>
      <c r="B2479" s="93" t="str">
        <f>"export i_BOND1_STATIC_ROUTE0='" &amp; $F$195 &amp; "'"</f>
        <v>export i_BOND1_STATIC_ROUTE0=''</v>
      </c>
    </row>
    <row r="2480" spans="1:2">
      <c r="A2480" s="7" t="s">
        <v>19</v>
      </c>
      <c r="B2480" s="93" t="str">
        <f>"export i_BOND1_STATIC_ROUTE1='" &amp; $F$196 &amp; "'"</f>
        <v>export i_BOND1_STATIC_ROUTE1=''</v>
      </c>
    </row>
    <row r="2481" spans="1:2">
      <c r="A2481" s="7" t="s">
        <v>19</v>
      </c>
      <c r="B2481" s="93" t="str">
        <f>"export i_BOND1_STATIC_ROUTE2='" &amp; $F$197 &amp; "'"</f>
        <v>export i_BOND1_STATIC_ROUTE2=''</v>
      </c>
    </row>
    <row r="2482" spans="1:2">
      <c r="A2482" s="7" t="s">
        <v>19</v>
      </c>
      <c r="B2482" s="1"/>
    </row>
    <row r="2483" spans="1:2" s="131" customFormat="1">
      <c r="A2483" s="129" t="s">
        <v>19</v>
      </c>
      <c r="B2483" s="140" t="str">
        <f>"export i_DRACUT_SSH_FROM_IP=" &amp; $F$199</f>
        <v>export i_DRACUT_SSH_FROM_IP=</v>
      </c>
    </row>
    <row r="2484" spans="1:2">
      <c r="A2484" s="7" t="s">
        <v>19</v>
      </c>
      <c r="B2484" s="93" t="str">
        <f>"export i_USER_SSH_FROM_IP=" &amp; $F$200</f>
        <v>export i_USER_SSH_FROM_IP=</v>
      </c>
    </row>
    <row r="2485" spans="1:2">
      <c r="A2485" s="7" t="s">
        <v>19</v>
      </c>
      <c r="B2485" s="1"/>
    </row>
    <row r="2486" spans="1:2">
      <c r="A2486" s="7" t="s">
        <v>19</v>
      </c>
      <c r="B2486" s="93" t="str">
        <f>"export i_COOPERATIVE_NAME1=" &amp; $F$202</f>
        <v>export i_COOPERATIVE_NAME1=emrs</v>
      </c>
    </row>
    <row r="2487" spans="1:2">
      <c r="A2487" s="7" t="s">
        <v>19</v>
      </c>
      <c r="B2487" s="93" t="str">
        <f>"export i_COOPERATIVE_NAME2=" &amp; $F$203</f>
        <v>export i_COOPERATIVE_NAME2=</v>
      </c>
    </row>
    <row r="2488" spans="1:2">
      <c r="A2488" s="7" t="s">
        <v>19</v>
      </c>
      <c r="B2488" s="93" t="str">
        <f>"export i_COOPERATIVE_NAME3=" &amp; $F$204</f>
        <v>export i_COOPERATIVE_NAME3=</v>
      </c>
    </row>
    <row r="2489" spans="1:2">
      <c r="A2489" s="7" t="s">
        <v>19</v>
      </c>
      <c r="B2489" s="93" t="str">
        <f>"export i_COOPERATIVE1=" &amp; $F$205</f>
        <v>export i_COOPERATIVE1=</v>
      </c>
    </row>
    <row r="2490" spans="1:2">
      <c r="A2490" s="7" t="s">
        <v>19</v>
      </c>
      <c r="B2490" s="93" t="str">
        <f>"export i_COOPERATIVE2=" &amp; $F$206</f>
        <v>export i_COOPERATIVE2=</v>
      </c>
    </row>
    <row r="2491" spans="1:2">
      <c r="A2491" s="7" t="s">
        <v>19</v>
      </c>
      <c r="B2491" s="93" t="str">
        <f>"export i_COOPERATIVE3=" &amp; $F$207</f>
        <v>export i_COOPERATIVE3=</v>
      </c>
    </row>
    <row r="2492" spans="1:2">
      <c r="A2492" s="7" t="s">
        <v>19</v>
      </c>
      <c r="B2492" s="1"/>
    </row>
    <row r="2493" spans="1:2">
      <c r="A2493" s="7" t="s">
        <v>19</v>
      </c>
      <c r="B2493" s="93" t="s">
        <v>82</v>
      </c>
    </row>
    <row r="2494" spans="1:2">
      <c r="A2494" s="7" t="s">
        <v>19</v>
      </c>
      <c r="B2494" s="93" t="s">
        <v>83</v>
      </c>
    </row>
    <row r="2495" spans="1:2">
      <c r="A2495" s="7" t="s">
        <v>19</v>
      </c>
      <c r="B2495" s="93" t="s">
        <v>84</v>
      </c>
    </row>
    <row r="2496" spans="1:2">
      <c r="A2496" s="7" t="s">
        <v>19</v>
      </c>
      <c r="B2496" s="1"/>
    </row>
    <row r="2497" spans="1:2">
      <c r="A2497" s="7" t="s">
        <v>19</v>
      </c>
      <c r="B2497" s="93" t="str">
        <f>"export i_TRUSTED_IP_ADDR1=" &amp; $F$214</f>
        <v>export i_TRUSTED_IP_ADDR1=$i_COOPERATIVE1</v>
      </c>
    </row>
    <row r="2498" spans="1:2">
      <c r="A2498" s="7" t="s">
        <v>19</v>
      </c>
      <c r="B2498" s="93" t="str">
        <f>"export i_TRUSTED_IP_ADDR2=" &amp; $F$215</f>
        <v>export i_TRUSTED_IP_ADDR2=</v>
      </c>
    </row>
    <row r="2499" spans="1:2">
      <c r="A2499" s="7" t="s">
        <v>19</v>
      </c>
      <c r="B2499" s="93" t="str">
        <f>"export i_TRUSTED_IP_ADDR3=" &amp; $F$216</f>
        <v>export i_TRUSTED_IP_ADDR3=</v>
      </c>
    </row>
    <row r="2500" spans="1:2">
      <c r="A2500" s="7" t="s">
        <v>19</v>
      </c>
      <c r="B2500" s="93" t="str">
        <f>"export i_TRUSTED_IP_ADDR4=" &amp; $F$217</f>
        <v>export i_TRUSTED_IP_ADDR4=</v>
      </c>
    </row>
    <row r="2501" spans="1:2">
      <c r="A2501" s="7" t="s">
        <v>19</v>
      </c>
      <c r="B2501" s="93" t="str">
        <f>"export i_TRUSTED_IP_ADDR5=" &amp; $F$218</f>
        <v>export i_TRUSTED_IP_ADDR5=</v>
      </c>
    </row>
    <row r="2502" spans="1:2">
      <c r="A2502" s="7" t="s">
        <v>19</v>
      </c>
      <c r="B2502" s="93" t="str">
        <f>"export i_TRUSTED_IP_ADDR6=" &amp; $F$219</f>
        <v>export i_TRUSTED_IP_ADDR6=</v>
      </c>
    </row>
    <row r="2503" spans="1:2">
      <c r="A2503" s="7" t="s">
        <v>19</v>
      </c>
      <c r="B2503" s="93" t="str">
        <f>"export i_TRUSTED_IP_ADDR7=" &amp; $F$220</f>
        <v>export i_TRUSTED_IP_ADDR7=</v>
      </c>
    </row>
    <row r="2504" spans="1:2">
      <c r="A2504" s="7" t="s">
        <v>19</v>
      </c>
      <c r="B2504" s="93" t="str">
        <f>"export i_TRUSTED_IP_ADDR8=" &amp; $F$221</f>
        <v>export i_TRUSTED_IP_ADDR8=</v>
      </c>
    </row>
    <row r="2505" spans="1:2">
      <c r="A2505" s="7" t="s">
        <v>19</v>
      </c>
      <c r="B2505" s="93" t="str">
        <f>"export i_TRUSTED_IP_ADDR9=" &amp; $F$222</f>
        <v>export i_TRUSTED_IP_ADDR9=</v>
      </c>
    </row>
    <row r="2506" spans="1:2">
      <c r="A2506" s="7" t="s">
        <v>19</v>
      </c>
      <c r="B2506" s="93" t="str">
        <f>"export i_TRUSTED_IP_ADDR10=" &amp; $F$223</f>
        <v>export i_TRUSTED_IP_ADDR10=</v>
      </c>
    </row>
    <row r="2507" spans="1:2">
      <c r="A2507" s="7" t="s">
        <v>19</v>
      </c>
      <c r="B2507" s="1"/>
    </row>
    <row r="2508" spans="1:2">
      <c r="A2508" s="7" t="s">
        <v>19</v>
      </c>
      <c r="B2508" s="93" t="s">
        <v>85</v>
      </c>
    </row>
    <row r="2509" spans="1:2">
      <c r="A2509" s="7" t="s">
        <v>19</v>
      </c>
      <c r="B2509" s="93" t="s">
        <v>86</v>
      </c>
    </row>
    <row r="2510" spans="1:2">
      <c r="A2510" s="7" t="s">
        <v>19</v>
      </c>
      <c r="B2510" s="93" t="s">
        <v>87</v>
      </c>
    </row>
    <row r="2511" spans="1:2">
      <c r="A2511" s="7" t="s">
        <v>19</v>
      </c>
      <c r="B2511" s="93" t="s">
        <v>88</v>
      </c>
    </row>
    <row r="2512" spans="1:2">
      <c r="A2512" s="7" t="s">
        <v>19</v>
      </c>
      <c r="B2512" s="93" t="s">
        <v>89</v>
      </c>
    </row>
    <row r="2513" spans="1:2">
      <c r="A2513" s="7" t="s">
        <v>19</v>
      </c>
      <c r="B2513" s="93" t="s">
        <v>90</v>
      </c>
    </row>
    <row r="2514" spans="1:2">
      <c r="A2514" s="7" t="s">
        <v>19</v>
      </c>
      <c r="B2514" s="93" t="s">
        <v>91</v>
      </c>
    </row>
    <row r="2515" spans="1:2">
      <c r="A2515" s="7" t="s">
        <v>19</v>
      </c>
      <c r="B2515" s="93" t="s">
        <v>92</v>
      </c>
    </row>
    <row r="2516" spans="1:2">
      <c r="A2516" s="7" t="s">
        <v>19</v>
      </c>
      <c r="B2516" s="93" t="s">
        <v>93</v>
      </c>
    </row>
    <row r="2517" spans="1:2">
      <c r="A2517" s="7" t="s">
        <v>19</v>
      </c>
      <c r="B2517" s="93" t="s">
        <v>94</v>
      </c>
    </row>
    <row r="2518" spans="1:2">
      <c r="A2518" s="7" t="s">
        <v>19</v>
      </c>
      <c r="B2518" s="93" t="s">
        <v>95</v>
      </c>
    </row>
    <row r="2519" spans="1:2" s="131" customFormat="1">
      <c r="A2519" s="129" t="s">
        <v>19</v>
      </c>
      <c r="B2519" s="140" t="str">
        <f>"export i_ROOT_SSH_FROM_IP=" &amp; $F$238</f>
        <v>export i_ROOT_SSH_FROM_IP=</v>
      </c>
    </row>
    <row r="2520" spans="1:2">
      <c r="A2520" s="7" t="s">
        <v>19</v>
      </c>
      <c r="B2520" s="1"/>
    </row>
    <row r="2521" spans="1:2">
      <c r="A2521" s="7" t="s">
        <v>19</v>
      </c>
      <c r="B2521" s="93" t="str">
        <f>"export i_CRON1='" &amp; $F$240 &amp; "'"</f>
        <v>export i_CRON1='40 * * * * root /usr/local/bin/i_delete_pgarch.bash &gt; /dev/null 2&gt;&amp;1 || :'</v>
      </c>
    </row>
    <row r="2522" spans="1:2">
      <c r="A2522" s="7" t="s">
        <v>19</v>
      </c>
      <c r="B2522" s="93" t="str">
        <f>"export i_CRON2='" &amp; $F$241 &amp; "'"</f>
        <v>export i_CRON2='40 * * * * root /usr/local/bin/i_pgdump.bash &gt; /dev/null 2&gt;&amp;1 || :'</v>
      </c>
    </row>
    <row r="2523" spans="1:2">
      <c r="A2523" s="7" t="s">
        <v>19</v>
      </c>
      <c r="B2523" s="93" t="str">
        <f>"export i_CRON3='" &amp; $F$242 &amp; "'"</f>
        <v>export i_CRON3='0 * * * * root /usr/local/bin/i_onlinebackup.bash &gt; /dev/null 2&gt;&amp;1 || :'</v>
      </c>
    </row>
    <row r="2524" spans="1:2">
      <c r="A2524" s="7" t="s">
        <v>19</v>
      </c>
      <c r="B2524" s="93" t="str">
        <f>"export i_CRON4='" &amp; $F$243 &amp; "'"</f>
        <v>export i_CRON4='15 0 * * * root /usr/local/bin/i_onlinebackup.bash -c &gt; /dev/null 2&gt;&amp;1 || :'</v>
      </c>
    </row>
    <row r="2525" spans="1:2">
      <c r="A2525" s="7" t="s">
        <v>19</v>
      </c>
      <c r="B2525" s="93" t="str">
        <f>"export i_CRON5='" &amp; $F$244 &amp; "'"</f>
        <v>export i_CRON5='45 * * * * root /usr/local/bin/i_copy_backup_to_peer.bash &gt; /dev/null 2&gt;&amp;1 || :'</v>
      </c>
    </row>
    <row r="2526" spans="1:2" s="131" customFormat="1">
      <c r="A2526" s="129" t="s">
        <v>19</v>
      </c>
      <c r="B2526" s="140" t="str">
        <f>"export i_CRON6='" &amp; $F$245 &amp; "'"</f>
        <v>export i_CRON6='44 0 * * * root /usr/bin/find /backup/self/pgdump/ -daystart -mtime +37 -name "*.sql" | xargs rm -f 2&gt; /dev/null &gt;&amp;2 || :'</v>
      </c>
    </row>
    <row r="2527" spans="1:2" s="131" customFormat="1">
      <c r="A2527" s="129" t="s">
        <v>19</v>
      </c>
      <c r="B2527" s="140" t="str">
        <f>"export i_CRON7='" &amp; $F$246 &amp; "'"</f>
        <v>export i_CRON7='43 0 * * * root /usr/bin/find /backup/self/onlinebackup/ -maxdepth 1 -daystart -mtime +37 -type d | xargs rm -rf 2&gt; /dev/null &gt;&amp;2 || :'</v>
      </c>
    </row>
    <row r="2528" spans="1:2">
      <c r="A2528" s="7" t="s">
        <v>19</v>
      </c>
      <c r="B2528" s="93" t="str">
        <f>"export i_CRON8='" &amp; $F$247 &amp; "'"</f>
        <v>export i_CRON8=''</v>
      </c>
    </row>
    <row r="2529" spans="1:2">
      <c r="A2529" s="7" t="s">
        <v>19</v>
      </c>
      <c r="B2529" s="93" t="str">
        <f>"export i_CRON9='" &amp; $F$248 &amp; "'"</f>
        <v>export i_CRON9=''</v>
      </c>
    </row>
    <row r="2530" spans="1:2">
      <c r="A2530" s="7" t="s">
        <v>19</v>
      </c>
      <c r="B2530" s="93" t="str">
        <f>"export i_CRON10='" &amp; $F$249 &amp; "'"</f>
        <v>export i_CRON10=''</v>
      </c>
    </row>
    <row r="2531" spans="1:2">
      <c r="A2531" s="7" t="s">
        <v>19</v>
      </c>
      <c r="B2531" s="93" t="str">
        <f>"export i_CRON11='" &amp; $F$250 &amp; "'"</f>
        <v>export i_CRON11=''</v>
      </c>
    </row>
    <row r="2532" spans="1:2">
      <c r="A2532" s="7" t="s">
        <v>19</v>
      </c>
      <c r="B2532" s="93" t="str">
        <f>"export i_CRON12='" &amp; $F$251 &amp; "'"</f>
        <v>export i_CRON12=''</v>
      </c>
    </row>
    <row r="2533" spans="1:2">
      <c r="A2533" s="7" t="s">
        <v>19</v>
      </c>
      <c r="B2533" s="1" t="s">
        <v>96</v>
      </c>
    </row>
    <row r="2534" spans="1:2">
      <c r="A2534" s="7" t="s">
        <v>19</v>
      </c>
      <c r="B2534" s="1" t="s">
        <v>2616</v>
      </c>
    </row>
    <row r="2535" spans="1:2">
      <c r="A2535" s="7" t="s">
        <v>19</v>
      </c>
      <c r="B2535" s="1"/>
    </row>
    <row r="2536" spans="1:2">
      <c r="A2536" s="7" t="s">
        <v>19</v>
      </c>
      <c r="B2536" s="8" t="s">
        <v>617</v>
      </c>
    </row>
    <row r="2537" spans="1:2">
      <c r="A2537" s="7" t="s">
        <v>19</v>
      </c>
      <c r="B2537" s="1" t="s">
        <v>2729</v>
      </c>
    </row>
    <row r="2538" spans="1:2">
      <c r="A2538" s="7" t="s">
        <v>19</v>
      </c>
      <c r="B2538" s="1" t="s">
        <v>3068</v>
      </c>
    </row>
    <row r="2539" spans="1:2" s="131" customFormat="1">
      <c r="A2539" s="129" t="s">
        <v>19</v>
      </c>
      <c r="B2539" s="130" t="s">
        <v>3388</v>
      </c>
    </row>
    <row r="2540" spans="1:2">
      <c r="A2540" s="7" t="s">
        <v>19</v>
      </c>
      <c r="B2540" s="1" t="s">
        <v>3086</v>
      </c>
    </row>
    <row r="2541" spans="1:2">
      <c r="A2541" s="7" t="s">
        <v>19</v>
      </c>
      <c r="B2541" s="1" t="s">
        <v>3070</v>
      </c>
    </row>
    <row r="2542" spans="1:2" s="131" customFormat="1">
      <c r="A2542" s="129" t="s">
        <v>19</v>
      </c>
      <c r="B2542" s="130" t="s">
        <v>3390</v>
      </c>
    </row>
    <row r="2543" spans="1:2">
      <c r="A2543" s="7" t="s">
        <v>19</v>
      </c>
      <c r="B2543" s="1" t="s">
        <v>3079</v>
      </c>
    </row>
    <row r="2544" spans="1:2">
      <c r="A2544" s="7" t="s">
        <v>19</v>
      </c>
      <c r="B2544" s="1" t="s">
        <v>3087</v>
      </c>
    </row>
    <row r="2545" spans="1:2" s="131" customFormat="1">
      <c r="A2545" s="129" t="s">
        <v>19</v>
      </c>
      <c r="B2545" s="130" t="s">
        <v>3391</v>
      </c>
    </row>
    <row r="2546" spans="1:2">
      <c r="A2546" s="7" t="s">
        <v>19</v>
      </c>
      <c r="B2546" s="1" t="s">
        <v>3010</v>
      </c>
    </row>
    <row r="2547" spans="1:2" s="131" customFormat="1">
      <c r="A2547" s="129" t="s">
        <v>19</v>
      </c>
      <c r="B2547" s="130" t="s">
        <v>3392</v>
      </c>
    </row>
    <row r="2548" spans="1:2">
      <c r="A2548" s="7" t="s">
        <v>19</v>
      </c>
      <c r="B2548" s="1" t="s">
        <v>3078</v>
      </c>
    </row>
    <row r="2549" spans="1:2">
      <c r="A2549" s="7" t="s">
        <v>19</v>
      </c>
      <c r="B2549" s="1" t="s">
        <v>2929</v>
      </c>
    </row>
    <row r="2550" spans="1:2">
      <c r="A2550" s="7" t="s">
        <v>19</v>
      </c>
      <c r="B2550" s="1"/>
    </row>
    <row r="2551" spans="1:2">
      <c r="A2551" s="7" t="s">
        <v>19</v>
      </c>
      <c r="B2551" s="1" t="s">
        <v>618</v>
      </c>
    </row>
    <row r="2552" spans="1:2">
      <c r="A2552" s="7" t="s">
        <v>19</v>
      </c>
      <c r="B2552" s="1" t="s">
        <v>619</v>
      </c>
    </row>
    <row r="2553" spans="1:2">
      <c r="A2553" s="7" t="s">
        <v>19</v>
      </c>
      <c r="B2553" s="1" t="s">
        <v>620</v>
      </c>
    </row>
    <row r="2554" spans="1:2">
      <c r="A2554" s="7" t="s">
        <v>19</v>
      </c>
      <c r="B2554" s="1" t="s">
        <v>621</v>
      </c>
    </row>
    <row r="2555" spans="1:2">
      <c r="A2555" s="7" t="s">
        <v>19</v>
      </c>
      <c r="B2555" s="1" t="s">
        <v>2376</v>
      </c>
    </row>
    <row r="2556" spans="1:2">
      <c r="A2556" s="7" t="s">
        <v>19</v>
      </c>
      <c r="B2556" s="1"/>
    </row>
    <row r="2557" spans="1:2" s="131" customFormat="1">
      <c r="A2557" s="129" t="s">
        <v>19</v>
      </c>
      <c r="B2557" s="130" t="s">
        <v>3429</v>
      </c>
    </row>
    <row r="2558" spans="1:2" s="131" customFormat="1">
      <c r="A2558" s="129" t="s">
        <v>19</v>
      </c>
      <c r="B2558" s="130" t="s">
        <v>3427</v>
      </c>
    </row>
    <row r="2559" spans="1:2" s="131" customFormat="1">
      <c r="A2559" s="129" t="s">
        <v>19</v>
      </c>
      <c r="B2559" s="130" t="s">
        <v>3428</v>
      </c>
    </row>
    <row r="2560" spans="1:2" s="131" customFormat="1">
      <c r="A2560" s="129" t="s">
        <v>19</v>
      </c>
      <c r="B2560" s="130" t="s">
        <v>3079</v>
      </c>
    </row>
    <row r="2561" spans="1:2" s="131" customFormat="1">
      <c r="A2561" s="129" t="s">
        <v>19</v>
      </c>
      <c r="B2561" s="130" t="s">
        <v>3430</v>
      </c>
    </row>
    <row r="2562" spans="1:2" s="131" customFormat="1">
      <c r="A2562" s="129" t="s">
        <v>19</v>
      </c>
      <c r="B2562" s="130" t="s">
        <v>3431</v>
      </c>
    </row>
    <row r="2563" spans="1:2" s="131" customFormat="1">
      <c r="A2563" s="129" t="s">
        <v>19</v>
      </c>
      <c r="B2563" s="130" t="s">
        <v>2308</v>
      </c>
    </row>
    <row r="2564" spans="1:2" s="131" customFormat="1">
      <c r="A2564" s="129" t="s">
        <v>19</v>
      </c>
      <c r="B2564" s="130" t="s">
        <v>3052</v>
      </c>
    </row>
    <row r="2565" spans="1:2" s="131" customFormat="1">
      <c r="A2565" s="129" t="s">
        <v>19</v>
      </c>
      <c r="B2565" s="130" t="s">
        <v>3053</v>
      </c>
    </row>
    <row r="2566" spans="1:2">
      <c r="A2566" s="7" t="s">
        <v>19</v>
      </c>
      <c r="B2566" s="1" t="s">
        <v>622</v>
      </c>
    </row>
    <row r="2567" spans="1:2">
      <c r="A2567" s="7" t="s">
        <v>19</v>
      </c>
      <c r="B2567" s="1"/>
    </row>
    <row r="2568" spans="1:2">
      <c r="A2568" s="7" t="s">
        <v>19</v>
      </c>
      <c r="B2568" s="1" t="s">
        <v>3067</v>
      </c>
    </row>
    <row r="2569" spans="1:2">
      <c r="A2569" s="7" t="s">
        <v>19</v>
      </c>
      <c r="B2569" s="1" t="s">
        <v>3069</v>
      </c>
    </row>
    <row r="2570" spans="1:2" s="131" customFormat="1">
      <c r="A2570" s="129" t="s">
        <v>19</v>
      </c>
      <c r="B2570" s="130" t="s">
        <v>3387</v>
      </c>
    </row>
    <row r="2571" spans="1:2" s="131" customFormat="1">
      <c r="A2571" s="129" t="s">
        <v>19</v>
      </c>
      <c r="B2571" s="130" t="s">
        <v>3389</v>
      </c>
    </row>
    <row r="2572" spans="1:2">
      <c r="A2572" s="7" t="s">
        <v>19</v>
      </c>
      <c r="B2572" s="1" t="s">
        <v>3079</v>
      </c>
    </row>
    <row r="2573" spans="1:2">
      <c r="A2573" s="7" t="s">
        <v>19</v>
      </c>
      <c r="B2573" s="1" t="s">
        <v>3147</v>
      </c>
    </row>
    <row r="2574" spans="1:2">
      <c r="A2574" s="7" t="s">
        <v>19</v>
      </c>
      <c r="B2574" s="1" t="s">
        <v>3010</v>
      </c>
    </row>
    <row r="2575" spans="1:2">
      <c r="A2575" s="7" t="s">
        <v>19</v>
      </c>
      <c r="B2575" s="1"/>
    </row>
    <row r="2576" spans="1:2">
      <c r="A2576" s="7" t="s">
        <v>19</v>
      </c>
      <c r="B2576" s="1" t="s">
        <v>623</v>
      </c>
    </row>
    <row r="2577" spans="1:2">
      <c r="A2577" s="7" t="s">
        <v>19</v>
      </c>
      <c r="B2577" s="1" t="s">
        <v>3169</v>
      </c>
    </row>
    <row r="2578" spans="1:2">
      <c r="A2578" s="7" t="s">
        <v>19</v>
      </c>
      <c r="B2578" s="1" t="s">
        <v>624</v>
      </c>
    </row>
    <row r="2579" spans="1:2">
      <c r="A2579" s="7" t="s">
        <v>19</v>
      </c>
      <c r="B2579" s="1" t="s">
        <v>625</v>
      </c>
    </row>
    <row r="2580" spans="1:2">
      <c r="A2580" s="7" t="s">
        <v>19</v>
      </c>
      <c r="B2580" s="1"/>
    </row>
    <row r="2581" spans="1:2">
      <c r="A2581" s="7" t="s">
        <v>19</v>
      </c>
      <c r="B2581" s="1" t="s">
        <v>626</v>
      </c>
    </row>
    <row r="2582" spans="1:2">
      <c r="A2582" s="7" t="s">
        <v>19</v>
      </c>
      <c r="B2582" s="1" t="s">
        <v>3121</v>
      </c>
    </row>
    <row r="2583" spans="1:2">
      <c r="A2583" s="7" t="s">
        <v>19</v>
      </c>
      <c r="B2583" s="1" t="s">
        <v>3170</v>
      </c>
    </row>
    <row r="2584" spans="1:2">
      <c r="A2584" s="7" t="s">
        <v>19</v>
      </c>
      <c r="B2584" s="1" t="s">
        <v>3171</v>
      </c>
    </row>
    <row r="2585" spans="1:2">
      <c r="A2585" s="7" t="s">
        <v>19</v>
      </c>
      <c r="B2585" s="1" t="s">
        <v>3172</v>
      </c>
    </row>
    <row r="2586" spans="1:2">
      <c r="A2586" s="7" t="s">
        <v>19</v>
      </c>
      <c r="B2586" s="1" t="s">
        <v>3173</v>
      </c>
    </row>
    <row r="2587" spans="1:2">
      <c r="A2587" s="7" t="s">
        <v>19</v>
      </c>
      <c r="B2587" s="1" t="s">
        <v>3174</v>
      </c>
    </row>
    <row r="2588" spans="1:2">
      <c r="A2588" s="7" t="s">
        <v>19</v>
      </c>
      <c r="B2588" s="1" t="s">
        <v>3175</v>
      </c>
    </row>
    <row r="2589" spans="1:2">
      <c r="A2589" s="7" t="s">
        <v>19</v>
      </c>
      <c r="B2589" s="1" t="s">
        <v>3176</v>
      </c>
    </row>
    <row r="2590" spans="1:2">
      <c r="A2590" s="7" t="s">
        <v>19</v>
      </c>
      <c r="B2590" s="1" t="s">
        <v>3177</v>
      </c>
    </row>
    <row r="2591" spans="1:2">
      <c r="A2591" s="7" t="s">
        <v>19</v>
      </c>
      <c r="B2591" s="1" t="s">
        <v>3178</v>
      </c>
    </row>
    <row r="2592" spans="1:2">
      <c r="A2592" s="7" t="s">
        <v>19</v>
      </c>
      <c r="B2592" s="1" t="s">
        <v>3121</v>
      </c>
    </row>
    <row r="2593" spans="1:2">
      <c r="A2593" s="7" t="s">
        <v>19</v>
      </c>
      <c r="B2593" s="1" t="s">
        <v>3237</v>
      </c>
    </row>
    <row r="2594" spans="1:2">
      <c r="A2594" s="7" t="s">
        <v>19</v>
      </c>
      <c r="B2594" s="1" t="s">
        <v>624</v>
      </c>
    </row>
    <row r="2595" spans="1:2">
      <c r="A2595" s="7" t="s">
        <v>19</v>
      </c>
      <c r="B2595" s="1" t="s">
        <v>3010</v>
      </c>
    </row>
    <row r="2596" spans="1:2">
      <c r="A2596" s="7" t="s">
        <v>19</v>
      </c>
      <c r="B2596" s="1"/>
    </row>
    <row r="2597" spans="1:2">
      <c r="A2597" s="7" t="s">
        <v>19</v>
      </c>
      <c r="B2597" s="1" t="s">
        <v>628</v>
      </c>
    </row>
    <row r="2598" spans="1:2">
      <c r="A2598" s="7" t="s">
        <v>19</v>
      </c>
      <c r="B2598" s="1" t="s">
        <v>3179</v>
      </c>
    </row>
    <row r="2599" spans="1:2">
      <c r="A2599" s="7" t="s">
        <v>19</v>
      </c>
      <c r="B2599" s="1" t="s">
        <v>629</v>
      </c>
    </row>
    <row r="2600" spans="1:2">
      <c r="A2600" s="7" t="s">
        <v>19</v>
      </c>
      <c r="B2600" s="1" t="s">
        <v>625</v>
      </c>
    </row>
    <row r="2601" spans="1:2">
      <c r="A2601" s="7" t="s">
        <v>19</v>
      </c>
      <c r="B2601" s="1"/>
    </row>
    <row r="2602" spans="1:2">
      <c r="A2602" s="7" t="s">
        <v>19</v>
      </c>
      <c r="B2602" s="1" t="s">
        <v>630</v>
      </c>
    </row>
    <row r="2603" spans="1:2">
      <c r="A2603" s="7" t="s">
        <v>19</v>
      </c>
      <c r="B2603" s="1" t="s">
        <v>631</v>
      </c>
    </row>
    <row r="2604" spans="1:2">
      <c r="A2604" s="7" t="s">
        <v>19</v>
      </c>
      <c r="B2604" s="1" t="s">
        <v>3238</v>
      </c>
    </row>
    <row r="2605" spans="1:2">
      <c r="A2605" s="7" t="s">
        <v>19</v>
      </c>
      <c r="B2605" s="1" t="s">
        <v>3080</v>
      </c>
    </row>
    <row r="2606" spans="1:2">
      <c r="A2606" s="7" t="s">
        <v>19</v>
      </c>
      <c r="B2606" s="1" t="s">
        <v>3081</v>
      </c>
    </row>
    <row r="2607" spans="1:2">
      <c r="A2607" s="7" t="s">
        <v>19</v>
      </c>
      <c r="B2607" s="1" t="s">
        <v>3085</v>
      </c>
    </row>
    <row r="2608" spans="1:2">
      <c r="A2608" s="7" t="s">
        <v>19</v>
      </c>
      <c r="B2608" s="1" t="s">
        <v>632</v>
      </c>
    </row>
    <row r="2609" spans="1:2">
      <c r="A2609" s="7" t="s">
        <v>19</v>
      </c>
      <c r="B2609" s="1" t="s">
        <v>633</v>
      </c>
    </row>
    <row r="2610" spans="1:2">
      <c r="A2610" s="7" t="s">
        <v>19</v>
      </c>
      <c r="B2610" s="1" t="s">
        <v>3239</v>
      </c>
    </row>
    <row r="2611" spans="1:2">
      <c r="A2611" s="7" t="s">
        <v>19</v>
      </c>
      <c r="B2611" s="1" t="s">
        <v>3082</v>
      </c>
    </row>
    <row r="2612" spans="1:2">
      <c r="A2612" s="7" t="s">
        <v>19</v>
      </c>
      <c r="B2612" s="1" t="s">
        <v>3083</v>
      </c>
    </row>
    <row r="2613" spans="1:2">
      <c r="A2613" s="7" t="s">
        <v>19</v>
      </c>
      <c r="B2613" s="1" t="s">
        <v>3084</v>
      </c>
    </row>
    <row r="2614" spans="1:2">
      <c r="A2614" s="7" t="s">
        <v>19</v>
      </c>
      <c r="B2614" s="1" t="s">
        <v>634</v>
      </c>
    </row>
    <row r="2615" spans="1:2">
      <c r="A2615" s="7" t="s">
        <v>19</v>
      </c>
      <c r="B2615" s="1" t="s">
        <v>635</v>
      </c>
    </row>
    <row r="2616" spans="1:2">
      <c r="A2616" s="7" t="s">
        <v>19</v>
      </c>
      <c r="B2616" s="1" t="s">
        <v>636</v>
      </c>
    </row>
    <row r="2617" spans="1:2">
      <c r="A2617" s="7" t="s">
        <v>19</v>
      </c>
      <c r="B2617" s="1" t="s">
        <v>637</v>
      </c>
    </row>
    <row r="2618" spans="1:2">
      <c r="A2618" s="7" t="s">
        <v>19</v>
      </c>
      <c r="B2618" s="1" t="s">
        <v>624</v>
      </c>
    </row>
    <row r="2619" spans="1:2">
      <c r="A2619" s="7" t="s">
        <v>19</v>
      </c>
      <c r="B2619" s="1" t="s">
        <v>625</v>
      </c>
    </row>
    <row r="2620" spans="1:2">
      <c r="A2620" s="7" t="s">
        <v>19</v>
      </c>
      <c r="B2620" s="1"/>
    </row>
    <row r="2621" spans="1:2">
      <c r="A2621" s="7" t="s">
        <v>19</v>
      </c>
      <c r="B2621" s="1" t="s">
        <v>638</v>
      </c>
    </row>
    <row r="2622" spans="1:2">
      <c r="A2622" s="7" t="s">
        <v>19</v>
      </c>
      <c r="B2622" s="1" t="s">
        <v>639</v>
      </c>
    </row>
    <row r="2623" spans="1:2">
      <c r="A2623" s="7" t="s">
        <v>19</v>
      </c>
      <c r="B2623" s="1" t="s">
        <v>640</v>
      </c>
    </row>
    <row r="2624" spans="1:2">
      <c r="A2624" s="7" t="s">
        <v>19</v>
      </c>
      <c r="B2624" s="1" t="s">
        <v>641</v>
      </c>
    </row>
    <row r="2625" spans="1:2">
      <c r="A2625" s="7" t="s">
        <v>19</v>
      </c>
      <c r="B2625" s="1" t="s">
        <v>3180</v>
      </c>
    </row>
    <row r="2626" spans="1:2">
      <c r="A2626" s="7" t="s">
        <v>19</v>
      </c>
      <c r="B2626" s="1" t="s">
        <v>642</v>
      </c>
    </row>
    <row r="2627" spans="1:2">
      <c r="A2627" s="7" t="s">
        <v>19</v>
      </c>
      <c r="B2627" s="1" t="s">
        <v>637</v>
      </c>
    </row>
    <row r="2628" spans="1:2">
      <c r="A2628" s="7" t="s">
        <v>19</v>
      </c>
      <c r="B2628" s="1" t="s">
        <v>625</v>
      </c>
    </row>
    <row r="2629" spans="1:2">
      <c r="A2629" s="7" t="s">
        <v>19</v>
      </c>
      <c r="B2629" s="1"/>
    </row>
    <row r="2630" spans="1:2">
      <c r="A2630" s="7" t="s">
        <v>19</v>
      </c>
      <c r="B2630" s="1" t="s">
        <v>3240</v>
      </c>
    </row>
    <row r="2631" spans="1:2">
      <c r="A2631" s="7" t="s">
        <v>19</v>
      </c>
      <c r="B2631" s="1" t="s">
        <v>3054</v>
      </c>
    </row>
    <row r="2632" spans="1:2">
      <c r="A2632" s="7" t="s">
        <v>19</v>
      </c>
      <c r="B2632" s="1" t="s">
        <v>643</v>
      </c>
    </row>
    <row r="2633" spans="1:2">
      <c r="A2633" s="7" t="s">
        <v>19</v>
      </c>
      <c r="B2633" s="1" t="s">
        <v>644</v>
      </c>
    </row>
    <row r="2634" spans="1:2">
      <c r="A2634" s="7" t="s">
        <v>19</v>
      </c>
      <c r="B2634" s="1" t="s">
        <v>640</v>
      </c>
    </row>
    <row r="2635" spans="1:2">
      <c r="A2635" s="7" t="s">
        <v>19</v>
      </c>
      <c r="B2635" s="1" t="s">
        <v>3181</v>
      </c>
    </row>
    <row r="2636" spans="1:2">
      <c r="A2636" s="7" t="s">
        <v>19</v>
      </c>
      <c r="B2636" s="1" t="s">
        <v>3182</v>
      </c>
    </row>
    <row r="2637" spans="1:2">
      <c r="A2637" s="7" t="s">
        <v>19</v>
      </c>
      <c r="B2637" s="1" t="s">
        <v>3121</v>
      </c>
    </row>
    <row r="2638" spans="1:2">
      <c r="A2638" s="7" t="s">
        <v>19</v>
      </c>
      <c r="B2638" s="1" t="s">
        <v>3183</v>
      </c>
    </row>
    <row r="2639" spans="1:2">
      <c r="A2639" s="7" t="s">
        <v>19</v>
      </c>
      <c r="B2639" s="1" t="s">
        <v>645</v>
      </c>
    </row>
    <row r="2640" spans="1:2">
      <c r="A2640" s="7" t="s">
        <v>19</v>
      </c>
      <c r="B2640" s="1" t="s">
        <v>646</v>
      </c>
    </row>
    <row r="2641" spans="1:2">
      <c r="A2641" s="7" t="s">
        <v>19</v>
      </c>
      <c r="B2641" s="1" t="s">
        <v>647</v>
      </c>
    </row>
    <row r="2642" spans="1:2">
      <c r="A2642" s="7" t="s">
        <v>19</v>
      </c>
      <c r="B2642" s="1" t="s">
        <v>648</v>
      </c>
    </row>
    <row r="2643" spans="1:2">
      <c r="A2643" s="7" t="s">
        <v>19</v>
      </c>
      <c r="B2643" s="1" t="s">
        <v>3184</v>
      </c>
    </row>
    <row r="2644" spans="1:2">
      <c r="A2644" s="7" t="s">
        <v>19</v>
      </c>
      <c r="B2644" s="1" t="s">
        <v>649</v>
      </c>
    </row>
    <row r="2645" spans="1:2">
      <c r="A2645" s="7" t="s">
        <v>19</v>
      </c>
      <c r="B2645" s="1" t="s">
        <v>637</v>
      </c>
    </row>
    <row r="2646" spans="1:2">
      <c r="A2646" s="7" t="s">
        <v>19</v>
      </c>
      <c r="B2646" s="1" t="s">
        <v>650</v>
      </c>
    </row>
    <row r="2647" spans="1:2">
      <c r="A2647" s="7" t="s">
        <v>19</v>
      </c>
      <c r="B2647" s="1" t="s">
        <v>625</v>
      </c>
    </row>
    <row r="2648" spans="1:2" s="131" customFormat="1">
      <c r="A2648" s="129" t="s">
        <v>19</v>
      </c>
      <c r="B2648" s="130" t="s">
        <v>3438</v>
      </c>
    </row>
    <row r="2649" spans="1:2" s="131" customFormat="1">
      <c r="A2649" s="129" t="s">
        <v>19</v>
      </c>
      <c r="B2649" s="130" t="s">
        <v>3436</v>
      </c>
    </row>
    <row r="2650" spans="1:2" s="131" customFormat="1">
      <c r="A2650" s="129" t="s">
        <v>19</v>
      </c>
      <c r="B2650" s="130" t="s">
        <v>3435</v>
      </c>
    </row>
    <row r="2651" spans="1:2">
      <c r="A2651" s="7" t="s">
        <v>19</v>
      </c>
      <c r="B2651" s="1"/>
    </row>
    <row r="2652" spans="1:2">
      <c r="A2652" s="7" t="s">
        <v>19</v>
      </c>
      <c r="B2652" s="1" t="s">
        <v>651</v>
      </c>
    </row>
    <row r="2653" spans="1:2">
      <c r="A2653" s="7" t="s">
        <v>19</v>
      </c>
      <c r="B2653" s="1" t="s">
        <v>96</v>
      </c>
    </row>
    <row r="2654" spans="1:2">
      <c r="A2654" s="7" t="s">
        <v>19</v>
      </c>
      <c r="B2654" s="1" t="s">
        <v>652</v>
      </c>
    </row>
    <row r="2655" spans="1:2">
      <c r="A2655" s="7" t="s">
        <v>19</v>
      </c>
      <c r="B2655" s="1"/>
    </row>
    <row r="2656" spans="1:2">
      <c r="A2656" s="7" t="s">
        <v>19</v>
      </c>
      <c r="B2656" s="8" t="s">
        <v>658</v>
      </c>
    </row>
    <row r="2657" spans="1:2">
      <c r="A2657" s="7" t="s">
        <v>19</v>
      </c>
      <c r="B2657" s="1" t="s">
        <v>659</v>
      </c>
    </row>
    <row r="2658" spans="1:2">
      <c r="A2658" s="7" t="s">
        <v>19</v>
      </c>
      <c r="B2658" s="1" t="s">
        <v>3071</v>
      </c>
    </row>
    <row r="2659" spans="1:2">
      <c r="A2659" s="7" t="s">
        <v>19</v>
      </c>
      <c r="B2659" s="1"/>
    </row>
    <row r="2660" spans="1:2">
      <c r="A2660" s="7" t="s">
        <v>19</v>
      </c>
      <c r="B2660" s="1" t="s">
        <v>997</v>
      </c>
    </row>
    <row r="2661" spans="1:2">
      <c r="A2661" s="7" t="s">
        <v>19</v>
      </c>
      <c r="B2661" s="1" t="s">
        <v>999</v>
      </c>
    </row>
    <row r="2662" spans="1:2">
      <c r="A2662" s="7" t="s">
        <v>19</v>
      </c>
      <c r="B2662" s="1" t="s">
        <v>2378</v>
      </c>
    </row>
    <row r="2663" spans="1:2">
      <c r="A2663" s="7" t="s">
        <v>19</v>
      </c>
      <c r="B2663" s="1" t="s">
        <v>1002</v>
      </c>
    </row>
    <row r="2664" spans="1:2">
      <c r="A2664" s="7" t="s">
        <v>19</v>
      </c>
      <c r="B2664" s="1" t="s">
        <v>1001</v>
      </c>
    </row>
    <row r="2665" spans="1:2">
      <c r="A2665" s="7" t="s">
        <v>19</v>
      </c>
      <c r="B2665" s="1" t="s">
        <v>3117</v>
      </c>
    </row>
    <row r="2666" spans="1:2">
      <c r="A2666" s="7" t="s">
        <v>19</v>
      </c>
      <c r="B2666" s="1" t="s">
        <v>650</v>
      </c>
    </row>
    <row r="2667" spans="1:2">
      <c r="A2667" s="7" t="s">
        <v>19</v>
      </c>
      <c r="B2667" s="1" t="s">
        <v>625</v>
      </c>
    </row>
    <row r="2668" spans="1:2">
      <c r="A2668" s="7" t="s">
        <v>19</v>
      </c>
      <c r="B2668" s="1"/>
    </row>
    <row r="2669" spans="1:2">
      <c r="A2669" s="7" t="s">
        <v>19</v>
      </c>
      <c r="B2669" s="1" t="s">
        <v>661</v>
      </c>
    </row>
    <row r="2670" spans="1:2">
      <c r="A2670" s="7" t="s">
        <v>19</v>
      </c>
      <c r="B2670" s="1" t="s">
        <v>662</v>
      </c>
    </row>
    <row r="2671" spans="1:2">
      <c r="A2671" s="7" t="s">
        <v>19</v>
      </c>
      <c r="B2671" s="1" t="s">
        <v>663</v>
      </c>
    </row>
    <row r="2672" spans="1:2">
      <c r="A2672" s="7" t="s">
        <v>19</v>
      </c>
      <c r="B2672" s="1"/>
    </row>
    <row r="2673" spans="1:2">
      <c r="A2673" s="7" t="s">
        <v>19</v>
      </c>
      <c r="B2673" s="1" t="s">
        <v>3088</v>
      </c>
    </row>
    <row r="2674" spans="1:2">
      <c r="A2674" s="7" t="s">
        <v>19</v>
      </c>
      <c r="B2674" s="1" t="s">
        <v>664</v>
      </c>
    </row>
    <row r="2675" spans="1:2">
      <c r="A2675" s="7" t="s">
        <v>19</v>
      </c>
      <c r="B2675" s="1" t="s">
        <v>665</v>
      </c>
    </row>
    <row r="2676" spans="1:2">
      <c r="A2676" s="7" t="s">
        <v>19</v>
      </c>
      <c r="B2676" s="1" t="s">
        <v>666</v>
      </c>
    </row>
    <row r="2677" spans="1:2">
      <c r="A2677" s="7" t="s">
        <v>19</v>
      </c>
      <c r="B2677" s="1" t="s">
        <v>667</v>
      </c>
    </row>
    <row r="2678" spans="1:2">
      <c r="A2678" s="7" t="s">
        <v>19</v>
      </c>
      <c r="B2678" s="1" t="s">
        <v>668</v>
      </c>
    </row>
    <row r="2679" spans="1:2">
      <c r="A2679" s="7" t="s">
        <v>19</v>
      </c>
      <c r="B2679" s="1" t="s">
        <v>669</v>
      </c>
    </row>
    <row r="2680" spans="1:2">
      <c r="A2680" s="7" t="s">
        <v>19</v>
      </c>
      <c r="B2680" s="1" t="s">
        <v>670</v>
      </c>
    </row>
    <row r="2681" spans="1:2">
      <c r="A2681" s="7" t="s">
        <v>19</v>
      </c>
      <c r="B2681" s="1" t="s">
        <v>671</v>
      </c>
    </row>
    <row r="2682" spans="1:2">
      <c r="A2682" s="7" t="s">
        <v>19</v>
      </c>
      <c r="B2682" s="1" t="s">
        <v>672</v>
      </c>
    </row>
    <row r="2683" spans="1:2">
      <c r="A2683" s="7" t="s">
        <v>19</v>
      </c>
      <c r="B2683" s="1" t="s">
        <v>673</v>
      </c>
    </row>
    <row r="2684" spans="1:2">
      <c r="A2684" s="7" t="s">
        <v>19</v>
      </c>
      <c r="B2684" s="1" t="s">
        <v>674</v>
      </c>
    </row>
    <row r="2685" spans="1:2">
      <c r="A2685" s="7" t="s">
        <v>19</v>
      </c>
      <c r="B2685" s="1" t="s">
        <v>675</v>
      </c>
    </row>
    <row r="2686" spans="1:2">
      <c r="A2686" s="7" t="s">
        <v>19</v>
      </c>
      <c r="B2686" s="1" t="s">
        <v>676</v>
      </c>
    </row>
    <row r="2687" spans="1:2">
      <c r="A2687" s="7" t="s">
        <v>19</v>
      </c>
      <c r="B2687" s="1" t="s">
        <v>677</v>
      </c>
    </row>
    <row r="2688" spans="1:2">
      <c r="A2688" s="7" t="s">
        <v>19</v>
      </c>
      <c r="B2688" s="1" t="s">
        <v>678</v>
      </c>
    </row>
    <row r="2689" spans="1:2">
      <c r="A2689" s="7" t="s">
        <v>19</v>
      </c>
      <c r="B2689" s="1" t="s">
        <v>679</v>
      </c>
    </row>
    <row r="2690" spans="1:2">
      <c r="A2690" s="7" t="s">
        <v>19</v>
      </c>
      <c r="B2690" s="1" t="s">
        <v>680</v>
      </c>
    </row>
    <row r="2691" spans="1:2">
      <c r="A2691" s="7" t="s">
        <v>19</v>
      </c>
      <c r="B2691" s="1" t="s">
        <v>681</v>
      </c>
    </row>
    <row r="2692" spans="1:2">
      <c r="A2692" s="7" t="s">
        <v>19</v>
      </c>
      <c r="B2692" s="1" t="s">
        <v>682</v>
      </c>
    </row>
    <row r="2693" spans="1:2">
      <c r="A2693" s="7" t="s">
        <v>19</v>
      </c>
      <c r="B2693" s="1" t="s">
        <v>683</v>
      </c>
    </row>
    <row r="2694" spans="1:2">
      <c r="A2694" s="7" t="s">
        <v>19</v>
      </c>
      <c r="B2694" s="1" t="s">
        <v>684</v>
      </c>
    </row>
    <row r="2695" spans="1:2">
      <c r="A2695" s="7" t="s">
        <v>19</v>
      </c>
      <c r="B2695" s="1" t="s">
        <v>685</v>
      </c>
    </row>
    <row r="2696" spans="1:2">
      <c r="A2696" s="7" t="s">
        <v>19</v>
      </c>
      <c r="B2696" s="1" t="s">
        <v>686</v>
      </c>
    </row>
    <row r="2697" spans="1:2">
      <c r="A2697" s="7" t="s">
        <v>19</v>
      </c>
      <c r="B2697" s="1" t="s">
        <v>687</v>
      </c>
    </row>
    <row r="2698" spans="1:2">
      <c r="A2698" s="7" t="s">
        <v>19</v>
      </c>
      <c r="B2698" s="1" t="s">
        <v>688</v>
      </c>
    </row>
    <row r="2699" spans="1:2">
      <c r="A2699" s="7" t="s">
        <v>19</v>
      </c>
      <c r="B2699" s="1" t="s">
        <v>689</v>
      </c>
    </row>
    <row r="2700" spans="1:2">
      <c r="A2700" s="7" t="s">
        <v>19</v>
      </c>
      <c r="B2700" s="1" t="s">
        <v>690</v>
      </c>
    </row>
    <row r="2701" spans="1:2">
      <c r="A2701" s="7" t="s">
        <v>19</v>
      </c>
      <c r="B2701" s="1" t="s">
        <v>691</v>
      </c>
    </row>
    <row r="2702" spans="1:2">
      <c r="A2702" s="7" t="s">
        <v>19</v>
      </c>
      <c r="B2702" s="1" t="s">
        <v>692</v>
      </c>
    </row>
    <row r="2703" spans="1:2">
      <c r="A2703" s="7" t="s">
        <v>19</v>
      </c>
      <c r="B2703" s="1" t="s">
        <v>693</v>
      </c>
    </row>
    <row r="2704" spans="1:2">
      <c r="A2704" s="7" t="s">
        <v>19</v>
      </c>
      <c r="B2704" s="1" t="s">
        <v>96</v>
      </c>
    </row>
    <row r="2705" spans="1:2">
      <c r="A2705" s="7" t="s">
        <v>19</v>
      </c>
      <c r="B2705" s="1"/>
    </row>
    <row r="2706" spans="1:2">
      <c r="A2706" s="7" t="s">
        <v>19</v>
      </c>
      <c r="B2706" s="1" t="s">
        <v>3089</v>
      </c>
    </row>
    <row r="2707" spans="1:2">
      <c r="A2707" s="7" t="s">
        <v>19</v>
      </c>
      <c r="B2707" s="1" t="s">
        <v>694</v>
      </c>
    </row>
    <row r="2708" spans="1:2">
      <c r="A2708" s="7" t="s">
        <v>19</v>
      </c>
      <c r="B2708" s="1" t="s">
        <v>695</v>
      </c>
    </row>
    <row r="2709" spans="1:2">
      <c r="A2709" s="7" t="s">
        <v>19</v>
      </c>
      <c r="B2709" s="1" t="s">
        <v>696</v>
      </c>
    </row>
    <row r="2710" spans="1:2">
      <c r="A2710" s="7" t="s">
        <v>19</v>
      </c>
      <c r="B2710" s="1" t="s">
        <v>667</v>
      </c>
    </row>
    <row r="2711" spans="1:2">
      <c r="A2711" s="7" t="s">
        <v>19</v>
      </c>
      <c r="B2711" s="1" t="s">
        <v>668</v>
      </c>
    </row>
    <row r="2712" spans="1:2">
      <c r="A2712" s="7" t="s">
        <v>19</v>
      </c>
      <c r="B2712" s="1" t="s">
        <v>669</v>
      </c>
    </row>
    <row r="2713" spans="1:2">
      <c r="A2713" s="7" t="s">
        <v>19</v>
      </c>
      <c r="B2713" s="1" t="s">
        <v>670</v>
      </c>
    </row>
    <row r="2714" spans="1:2">
      <c r="A2714" s="7" t="s">
        <v>19</v>
      </c>
      <c r="B2714" s="1" t="s">
        <v>697</v>
      </c>
    </row>
    <row r="2715" spans="1:2">
      <c r="A2715" s="7" t="s">
        <v>19</v>
      </c>
      <c r="B2715" s="1" t="s">
        <v>672</v>
      </c>
    </row>
    <row r="2716" spans="1:2">
      <c r="A2716" s="7" t="s">
        <v>19</v>
      </c>
      <c r="B2716" s="1" t="s">
        <v>673</v>
      </c>
    </row>
    <row r="2717" spans="1:2">
      <c r="A2717" s="7" t="s">
        <v>19</v>
      </c>
      <c r="B2717" s="1" t="s">
        <v>674</v>
      </c>
    </row>
    <row r="2718" spans="1:2">
      <c r="A2718" s="7" t="s">
        <v>19</v>
      </c>
      <c r="B2718" s="1" t="s">
        <v>675</v>
      </c>
    </row>
    <row r="2719" spans="1:2">
      <c r="A2719" s="7" t="s">
        <v>19</v>
      </c>
      <c r="B2719" s="1" t="s">
        <v>676</v>
      </c>
    </row>
    <row r="2720" spans="1:2">
      <c r="A2720" s="7" t="s">
        <v>19</v>
      </c>
      <c r="B2720" s="1" t="s">
        <v>677</v>
      </c>
    </row>
    <row r="2721" spans="1:2">
      <c r="A2721" s="7" t="s">
        <v>19</v>
      </c>
      <c r="B2721" s="1" t="s">
        <v>678</v>
      </c>
    </row>
    <row r="2722" spans="1:2">
      <c r="A2722" s="7" t="s">
        <v>19</v>
      </c>
      <c r="B2722" s="1" t="s">
        <v>679</v>
      </c>
    </row>
    <row r="2723" spans="1:2">
      <c r="A2723" s="7" t="s">
        <v>19</v>
      </c>
      <c r="B2723" s="1" t="s">
        <v>680</v>
      </c>
    </row>
    <row r="2724" spans="1:2">
      <c r="A2724" s="7" t="s">
        <v>19</v>
      </c>
      <c r="B2724" s="1" t="s">
        <v>681</v>
      </c>
    </row>
    <row r="2725" spans="1:2">
      <c r="A2725" s="7" t="s">
        <v>19</v>
      </c>
      <c r="B2725" s="1" t="s">
        <v>682</v>
      </c>
    </row>
    <row r="2726" spans="1:2">
      <c r="A2726" s="7" t="s">
        <v>19</v>
      </c>
      <c r="B2726" s="1" t="s">
        <v>683</v>
      </c>
    </row>
    <row r="2727" spans="1:2">
      <c r="A2727" s="7" t="s">
        <v>19</v>
      </c>
      <c r="B2727" s="1" t="s">
        <v>684</v>
      </c>
    </row>
    <row r="2728" spans="1:2">
      <c r="A2728" s="7" t="s">
        <v>19</v>
      </c>
      <c r="B2728" s="1" t="s">
        <v>685</v>
      </c>
    </row>
    <row r="2729" spans="1:2">
      <c r="A2729" s="7" t="s">
        <v>19</v>
      </c>
      <c r="B2729" s="1" t="s">
        <v>686</v>
      </c>
    </row>
    <row r="2730" spans="1:2">
      <c r="A2730" s="7" t="s">
        <v>19</v>
      </c>
      <c r="B2730" s="1" t="s">
        <v>687</v>
      </c>
    </row>
    <row r="2731" spans="1:2">
      <c r="A2731" s="7" t="s">
        <v>19</v>
      </c>
      <c r="B2731" s="1" t="s">
        <v>698</v>
      </c>
    </row>
    <row r="2732" spans="1:2">
      <c r="A2732" s="7" t="s">
        <v>19</v>
      </c>
      <c r="B2732" s="1" t="s">
        <v>699</v>
      </c>
    </row>
    <row r="2733" spans="1:2">
      <c r="A2733" s="7" t="s">
        <v>19</v>
      </c>
      <c r="B2733" s="1" t="s">
        <v>700</v>
      </c>
    </row>
    <row r="2734" spans="1:2">
      <c r="A2734" s="7" t="s">
        <v>19</v>
      </c>
      <c r="B2734" s="1" t="s">
        <v>96</v>
      </c>
    </row>
    <row r="2735" spans="1:2">
      <c r="A2735" s="7" t="s">
        <v>19</v>
      </c>
      <c r="B2735" s="1"/>
    </row>
    <row r="2736" spans="1:2">
      <c r="A2736" s="7" t="s">
        <v>19</v>
      </c>
      <c r="B2736" s="1" t="s">
        <v>3490</v>
      </c>
    </row>
    <row r="2737" spans="1:2">
      <c r="A2737" s="7" t="s">
        <v>19</v>
      </c>
      <c r="B2737" s="1" t="s">
        <v>701</v>
      </c>
    </row>
    <row r="2738" spans="1:2">
      <c r="A2738" s="7" t="s">
        <v>19</v>
      </c>
      <c r="B2738" s="1" t="s">
        <v>702</v>
      </c>
    </row>
    <row r="2739" spans="1:2">
      <c r="A2739" s="7" t="s">
        <v>19</v>
      </c>
      <c r="B2739" s="1" t="s">
        <v>703</v>
      </c>
    </row>
    <row r="2740" spans="1:2">
      <c r="A2740" s="7" t="s">
        <v>19</v>
      </c>
      <c r="B2740" s="1" t="s">
        <v>704</v>
      </c>
    </row>
    <row r="2741" spans="1:2">
      <c r="A2741" s="7" t="s">
        <v>19</v>
      </c>
      <c r="B2741" s="1" t="s">
        <v>670</v>
      </c>
    </row>
    <row r="2742" spans="1:2">
      <c r="A2742" s="7" t="s">
        <v>19</v>
      </c>
      <c r="B2742" s="1" t="s">
        <v>705</v>
      </c>
    </row>
    <row r="2743" spans="1:2">
      <c r="A2743" s="7" t="s">
        <v>19</v>
      </c>
      <c r="B2743" s="1" t="s">
        <v>706</v>
      </c>
    </row>
    <row r="2744" spans="1:2">
      <c r="A2744" s="7" t="s">
        <v>19</v>
      </c>
      <c r="B2744" s="1" t="s">
        <v>673</v>
      </c>
    </row>
    <row r="2745" spans="1:2" s="131" customFormat="1">
      <c r="A2745" s="129" t="s">
        <v>19</v>
      </c>
      <c r="B2745" s="130" t="s">
        <v>687</v>
      </c>
    </row>
    <row r="2746" spans="1:2">
      <c r="A2746" s="7" t="s">
        <v>19</v>
      </c>
      <c r="B2746" s="1" t="s">
        <v>693</v>
      </c>
    </row>
    <row r="2747" spans="1:2">
      <c r="A2747" s="7" t="s">
        <v>19</v>
      </c>
      <c r="B2747" s="1" t="s">
        <v>96</v>
      </c>
    </row>
    <row r="2748" spans="1:2">
      <c r="A2748" s="7" t="s">
        <v>19</v>
      </c>
      <c r="B2748" s="1"/>
    </row>
    <row r="2749" spans="1:2" s="135" customFormat="1">
      <c r="A2749" s="133" t="s">
        <v>19</v>
      </c>
      <c r="B2749" s="134" t="s">
        <v>3092</v>
      </c>
    </row>
    <row r="2750" spans="1:2" s="135" customFormat="1">
      <c r="A2750" s="133" t="s">
        <v>19</v>
      </c>
      <c r="B2750" s="134" t="s">
        <v>3668</v>
      </c>
    </row>
    <row r="2751" spans="1:2" s="135" customFormat="1">
      <c r="A2751" s="133" t="s">
        <v>19</v>
      </c>
      <c r="B2751" s="134" t="s">
        <v>3669</v>
      </c>
    </row>
    <row r="2752" spans="1:2" s="135" customFormat="1">
      <c r="A2752" s="133" t="s">
        <v>19</v>
      </c>
      <c r="B2752" s="134" t="s">
        <v>3670</v>
      </c>
    </row>
    <row r="2753" spans="1:2">
      <c r="A2753" s="7" t="s">
        <v>19</v>
      </c>
      <c r="B2753" s="1" t="s">
        <v>704</v>
      </c>
    </row>
    <row r="2754" spans="1:2">
      <c r="A2754" s="7" t="s">
        <v>19</v>
      </c>
      <c r="B2754" s="1" t="s">
        <v>670</v>
      </c>
    </row>
    <row r="2755" spans="1:2">
      <c r="A2755" s="7" t="s">
        <v>19</v>
      </c>
      <c r="B2755" s="1" t="s">
        <v>705</v>
      </c>
    </row>
    <row r="2756" spans="1:2">
      <c r="A2756" s="7" t="s">
        <v>19</v>
      </c>
      <c r="B2756" s="1" t="s">
        <v>706</v>
      </c>
    </row>
    <row r="2757" spans="1:2">
      <c r="A2757" s="7" t="s">
        <v>19</v>
      </c>
      <c r="B2757" s="1" t="s">
        <v>673</v>
      </c>
    </row>
    <row r="2758" spans="1:2" s="131" customFormat="1">
      <c r="A2758" s="129" t="s">
        <v>19</v>
      </c>
      <c r="B2758" s="130" t="s">
        <v>687</v>
      </c>
    </row>
    <row r="2759" spans="1:2">
      <c r="A2759" s="7" t="s">
        <v>19</v>
      </c>
      <c r="B2759" s="1" t="s">
        <v>693</v>
      </c>
    </row>
    <row r="2760" spans="1:2">
      <c r="A2760" s="7" t="s">
        <v>19</v>
      </c>
      <c r="B2760" s="1" t="s">
        <v>96</v>
      </c>
    </row>
    <row r="2761" spans="1:2">
      <c r="A2761" s="7" t="s">
        <v>19</v>
      </c>
      <c r="B2761" s="1" t="s">
        <v>3011</v>
      </c>
    </row>
    <row r="2762" spans="1:2" s="135" customFormat="1">
      <c r="A2762" s="133" t="s">
        <v>19</v>
      </c>
      <c r="B2762" s="134" t="s">
        <v>3015</v>
      </c>
    </row>
    <row r="2763" spans="1:2" s="135" customFormat="1">
      <c r="A2763" s="133" t="s">
        <v>19</v>
      </c>
      <c r="B2763" s="134" t="s">
        <v>3016</v>
      </c>
    </row>
    <row r="2764" spans="1:2">
      <c r="A2764" s="7" t="s">
        <v>19</v>
      </c>
      <c r="B2764" s="1" t="s">
        <v>3010</v>
      </c>
    </row>
    <row r="2765" spans="1:2">
      <c r="A2765" s="7" t="s">
        <v>19</v>
      </c>
      <c r="B2765" s="1"/>
    </row>
    <row r="2766" spans="1:2">
      <c r="A2766" s="7" t="s">
        <v>19</v>
      </c>
      <c r="B2766" s="1" t="s">
        <v>3091</v>
      </c>
    </row>
    <row r="2767" spans="1:2">
      <c r="A2767" s="7" t="s">
        <v>19</v>
      </c>
      <c r="B2767" s="1" t="s">
        <v>707</v>
      </c>
    </row>
    <row r="2768" spans="1:2">
      <c r="A2768" s="7" t="s">
        <v>19</v>
      </c>
      <c r="B2768" s="1" t="s">
        <v>708</v>
      </c>
    </row>
    <row r="2769" spans="1:2">
      <c r="A2769" s="7" t="s">
        <v>19</v>
      </c>
      <c r="B2769" s="1" t="s">
        <v>709</v>
      </c>
    </row>
    <row r="2770" spans="1:2">
      <c r="A2770" s="7" t="s">
        <v>19</v>
      </c>
      <c r="B2770" s="1" t="s">
        <v>704</v>
      </c>
    </row>
    <row r="2771" spans="1:2">
      <c r="A2771" s="7" t="s">
        <v>19</v>
      </c>
      <c r="B2771" s="1" t="s">
        <v>670</v>
      </c>
    </row>
    <row r="2772" spans="1:2">
      <c r="A2772" s="7" t="s">
        <v>19</v>
      </c>
      <c r="B2772" s="1" t="s">
        <v>710</v>
      </c>
    </row>
    <row r="2773" spans="1:2">
      <c r="A2773" s="7" t="s">
        <v>19</v>
      </c>
      <c r="B2773" s="1" t="s">
        <v>706</v>
      </c>
    </row>
    <row r="2774" spans="1:2">
      <c r="A2774" s="7" t="s">
        <v>19</v>
      </c>
      <c r="B2774" s="1" t="s">
        <v>673</v>
      </c>
    </row>
    <row r="2775" spans="1:2" s="131" customFormat="1">
      <c r="A2775" s="129" t="s">
        <v>19</v>
      </c>
      <c r="B2775" s="130" t="s">
        <v>687</v>
      </c>
    </row>
    <row r="2776" spans="1:2">
      <c r="A2776" s="7" t="s">
        <v>19</v>
      </c>
      <c r="B2776" s="1" t="s">
        <v>700</v>
      </c>
    </row>
    <row r="2777" spans="1:2">
      <c r="A2777" s="7" t="s">
        <v>19</v>
      </c>
      <c r="B2777" s="1" t="s">
        <v>96</v>
      </c>
    </row>
    <row r="2778" spans="1:2">
      <c r="A2778" s="7" t="s">
        <v>19</v>
      </c>
      <c r="B2778" s="1"/>
    </row>
    <row r="2779" spans="1:2" s="135" customFormat="1">
      <c r="A2779" s="133" t="s">
        <v>19</v>
      </c>
      <c r="B2779" s="134" t="s">
        <v>3090</v>
      </c>
    </row>
    <row r="2780" spans="1:2" s="135" customFormat="1">
      <c r="A2780" s="133" t="s">
        <v>19</v>
      </c>
      <c r="B2780" s="134" t="s">
        <v>3671</v>
      </c>
    </row>
    <row r="2781" spans="1:2" s="135" customFormat="1">
      <c r="A2781" s="133" t="s">
        <v>19</v>
      </c>
      <c r="B2781" s="134" t="s">
        <v>3672</v>
      </c>
    </row>
    <row r="2782" spans="1:2" s="135" customFormat="1">
      <c r="A2782" s="133" t="s">
        <v>19</v>
      </c>
      <c r="B2782" s="134" t="s">
        <v>3673</v>
      </c>
    </row>
    <row r="2783" spans="1:2">
      <c r="A2783" s="7" t="s">
        <v>19</v>
      </c>
      <c r="B2783" s="1" t="s">
        <v>704</v>
      </c>
    </row>
    <row r="2784" spans="1:2">
      <c r="A2784" s="7" t="s">
        <v>19</v>
      </c>
      <c r="B2784" s="1" t="s">
        <v>670</v>
      </c>
    </row>
    <row r="2785" spans="1:2">
      <c r="A2785" s="7" t="s">
        <v>19</v>
      </c>
      <c r="B2785" s="1" t="s">
        <v>710</v>
      </c>
    </row>
    <row r="2786" spans="1:2">
      <c r="A2786" s="7" t="s">
        <v>19</v>
      </c>
      <c r="B2786" s="1" t="s">
        <v>706</v>
      </c>
    </row>
    <row r="2787" spans="1:2">
      <c r="A2787" s="7" t="s">
        <v>19</v>
      </c>
      <c r="B2787" s="1" t="s">
        <v>673</v>
      </c>
    </row>
    <row r="2788" spans="1:2" s="131" customFormat="1">
      <c r="A2788" s="129" t="s">
        <v>19</v>
      </c>
      <c r="B2788" s="130" t="s">
        <v>687</v>
      </c>
    </row>
    <row r="2789" spans="1:2">
      <c r="A2789" s="7" t="s">
        <v>19</v>
      </c>
      <c r="B2789" s="1" t="s">
        <v>700</v>
      </c>
    </row>
    <row r="2790" spans="1:2">
      <c r="A2790" s="7" t="s">
        <v>19</v>
      </c>
      <c r="B2790" s="1" t="s">
        <v>96</v>
      </c>
    </row>
    <row r="2791" spans="1:2">
      <c r="A2791" s="7" t="s">
        <v>19</v>
      </c>
      <c r="B2791" s="1" t="s">
        <v>3014</v>
      </c>
    </row>
    <row r="2792" spans="1:2" s="135" customFormat="1">
      <c r="A2792" s="133" t="s">
        <v>19</v>
      </c>
      <c r="B2792" s="134" t="s">
        <v>3012</v>
      </c>
    </row>
    <row r="2793" spans="1:2" s="135" customFormat="1">
      <c r="A2793" s="133" t="s">
        <v>19</v>
      </c>
      <c r="B2793" s="134" t="s">
        <v>3013</v>
      </c>
    </row>
    <row r="2794" spans="1:2">
      <c r="A2794" s="7" t="s">
        <v>19</v>
      </c>
      <c r="B2794" s="1" t="s">
        <v>3010</v>
      </c>
    </row>
    <row r="2795" spans="1:2">
      <c r="A2795" s="7" t="s">
        <v>19</v>
      </c>
      <c r="B2795" s="1"/>
    </row>
    <row r="2796" spans="1:2">
      <c r="A2796" s="7" t="s">
        <v>19</v>
      </c>
      <c r="B2796" s="1" t="s">
        <v>3093</v>
      </c>
    </row>
    <row r="2797" spans="1:2">
      <c r="A2797" s="7" t="s">
        <v>19</v>
      </c>
      <c r="B2797" s="1" t="s">
        <v>713</v>
      </c>
    </row>
    <row r="2798" spans="1:2">
      <c r="A2798" s="7" t="s">
        <v>19</v>
      </c>
      <c r="B2798" s="1" t="s">
        <v>714</v>
      </c>
    </row>
    <row r="2799" spans="1:2">
      <c r="A2799" s="7" t="s">
        <v>19</v>
      </c>
      <c r="B2799" s="1" t="s">
        <v>715</v>
      </c>
    </row>
    <row r="2800" spans="1:2">
      <c r="A2800" s="7" t="s">
        <v>19</v>
      </c>
      <c r="B2800" s="1" t="s">
        <v>716</v>
      </c>
    </row>
    <row r="2801" spans="1:2">
      <c r="A2801" s="7" t="s">
        <v>19</v>
      </c>
      <c r="B2801" s="1" t="s">
        <v>96</v>
      </c>
    </row>
    <row r="2802" spans="1:2">
      <c r="A2802" s="7" t="s">
        <v>19</v>
      </c>
      <c r="B2802" s="1"/>
    </row>
    <row r="2803" spans="1:2">
      <c r="A2803" s="7" t="s">
        <v>19</v>
      </c>
      <c r="B2803" s="1" t="s">
        <v>3261</v>
      </c>
    </row>
    <row r="2804" spans="1:2">
      <c r="A2804" s="7" t="s">
        <v>19</v>
      </c>
      <c r="B2804" s="1" t="s">
        <v>3262</v>
      </c>
    </row>
    <row r="2805" spans="1:2">
      <c r="A2805" s="7" t="s">
        <v>19</v>
      </c>
      <c r="B2805" s="1" t="s">
        <v>717</v>
      </c>
    </row>
    <row r="2806" spans="1:2">
      <c r="A2806" s="7" t="s">
        <v>19</v>
      </c>
      <c r="B2806" s="1" t="s">
        <v>718</v>
      </c>
    </row>
    <row r="2807" spans="1:2">
      <c r="A2807" s="7" t="s">
        <v>19</v>
      </c>
      <c r="B2807" s="1" t="s">
        <v>719</v>
      </c>
    </row>
    <row r="2808" spans="1:2">
      <c r="A2808" s="7" t="s">
        <v>19</v>
      </c>
      <c r="B2808" s="1" t="s">
        <v>720</v>
      </c>
    </row>
    <row r="2809" spans="1:2">
      <c r="A2809" s="7" t="s">
        <v>19</v>
      </c>
      <c r="B2809" s="1" t="s">
        <v>721</v>
      </c>
    </row>
    <row r="2810" spans="1:2">
      <c r="A2810" s="7" t="s">
        <v>19</v>
      </c>
      <c r="B2810" s="1" t="s">
        <v>722</v>
      </c>
    </row>
    <row r="2811" spans="1:2">
      <c r="A2811" s="7" t="s">
        <v>19</v>
      </c>
      <c r="B2811" s="1"/>
    </row>
    <row r="2812" spans="1:2">
      <c r="A2812" s="7" t="s">
        <v>19</v>
      </c>
      <c r="B2812" s="1" t="s">
        <v>3094</v>
      </c>
    </row>
    <row r="2813" spans="1:2">
      <c r="A2813" s="7" t="s">
        <v>19</v>
      </c>
      <c r="B2813" s="1" t="s">
        <v>723</v>
      </c>
    </row>
    <row r="2814" spans="1:2">
      <c r="A2814" s="7" t="s">
        <v>19</v>
      </c>
      <c r="B2814" s="1" t="s">
        <v>724</v>
      </c>
    </row>
    <row r="2815" spans="1:2">
      <c r="A2815" s="7" t="s">
        <v>19</v>
      </c>
      <c r="B2815" s="1" t="s">
        <v>725</v>
      </c>
    </row>
    <row r="2816" spans="1:2">
      <c r="A2816" s="7" t="s">
        <v>19</v>
      </c>
      <c r="B2816" s="1" t="s">
        <v>726</v>
      </c>
    </row>
    <row r="2817" spans="1:2">
      <c r="A2817" s="7" t="s">
        <v>19</v>
      </c>
      <c r="B2817" s="1" t="s">
        <v>727</v>
      </c>
    </row>
    <row r="2818" spans="1:2">
      <c r="A2818" s="7" t="s">
        <v>19</v>
      </c>
      <c r="B2818" s="1" t="s">
        <v>728</v>
      </c>
    </row>
    <row r="2819" spans="1:2">
      <c r="A2819" s="7" t="s">
        <v>19</v>
      </c>
      <c r="B2819" s="1" t="s">
        <v>729</v>
      </c>
    </row>
    <row r="2820" spans="1:2">
      <c r="A2820" s="7" t="s">
        <v>19</v>
      </c>
      <c r="B2820" s="1" t="s">
        <v>730</v>
      </c>
    </row>
    <row r="2821" spans="1:2">
      <c r="A2821" s="7" t="s">
        <v>19</v>
      </c>
      <c r="B2821" s="1" t="s">
        <v>731</v>
      </c>
    </row>
    <row r="2822" spans="1:2">
      <c r="A2822" s="7" t="s">
        <v>19</v>
      </c>
      <c r="B2822" s="1" t="s">
        <v>732</v>
      </c>
    </row>
    <row r="2823" spans="1:2">
      <c r="A2823" s="7" t="s">
        <v>19</v>
      </c>
      <c r="B2823" s="1" t="s">
        <v>2865</v>
      </c>
    </row>
    <row r="2824" spans="1:2">
      <c r="A2824" s="7" t="s">
        <v>19</v>
      </c>
      <c r="B2824" s="1" t="s">
        <v>733</v>
      </c>
    </row>
    <row r="2825" spans="1:2">
      <c r="A2825" s="7" t="s">
        <v>19</v>
      </c>
      <c r="B2825" s="1" t="s">
        <v>734</v>
      </c>
    </row>
    <row r="2826" spans="1:2">
      <c r="A2826" s="7" t="s">
        <v>19</v>
      </c>
      <c r="B2826" s="1" t="s">
        <v>735</v>
      </c>
    </row>
    <row r="2827" spans="1:2">
      <c r="A2827" s="7" t="s">
        <v>19</v>
      </c>
      <c r="B2827" s="1" t="s">
        <v>96</v>
      </c>
    </row>
    <row r="2828" spans="1:2">
      <c r="A2828" s="7" t="s">
        <v>19</v>
      </c>
      <c r="B2828" s="1"/>
    </row>
    <row r="2829" spans="1:2">
      <c r="A2829" s="7" t="s">
        <v>19</v>
      </c>
      <c r="B2829" s="1" t="s">
        <v>736</v>
      </c>
    </row>
    <row r="2830" spans="1:2">
      <c r="A2830" s="7" t="s">
        <v>19</v>
      </c>
      <c r="B2830" s="1" t="s">
        <v>737</v>
      </c>
    </row>
    <row r="2831" spans="1:2">
      <c r="A2831" s="7" t="s">
        <v>19</v>
      </c>
      <c r="B2831" s="1" t="s">
        <v>738</v>
      </c>
    </row>
    <row r="2832" spans="1:2">
      <c r="A2832" s="7" t="s">
        <v>19</v>
      </c>
      <c r="B2832" s="1" t="s">
        <v>739</v>
      </c>
    </row>
    <row r="2833" spans="1:2">
      <c r="A2833" s="7" t="s">
        <v>19</v>
      </c>
      <c r="B2833" s="1" t="s">
        <v>740</v>
      </c>
    </row>
    <row r="2834" spans="1:2">
      <c r="A2834" s="7" t="s">
        <v>19</v>
      </c>
      <c r="B2834" s="1" t="s">
        <v>741</v>
      </c>
    </row>
    <row r="2835" spans="1:2">
      <c r="A2835" s="7" t="s">
        <v>19</v>
      </c>
      <c r="B2835" s="1" t="s">
        <v>742</v>
      </c>
    </row>
    <row r="2836" spans="1:2">
      <c r="A2836" s="7" t="s">
        <v>19</v>
      </c>
      <c r="B2836" s="1" t="s">
        <v>743</v>
      </c>
    </row>
    <row r="2837" spans="1:2">
      <c r="A2837" s="7" t="s">
        <v>19</v>
      </c>
      <c r="B2837" s="1" t="s">
        <v>96</v>
      </c>
    </row>
    <row r="2838" spans="1:2">
      <c r="A2838" s="7" t="s">
        <v>19</v>
      </c>
      <c r="B2838" s="1"/>
    </row>
    <row r="2839" spans="1:2">
      <c r="A2839" s="7" t="s">
        <v>19</v>
      </c>
      <c r="B2839" s="1" t="s">
        <v>744</v>
      </c>
    </row>
    <row r="2840" spans="1:2">
      <c r="A2840" s="7" t="s">
        <v>19</v>
      </c>
      <c r="B2840" s="1" t="s">
        <v>745</v>
      </c>
    </row>
    <row r="2841" spans="1:2">
      <c r="A2841" s="7" t="s">
        <v>19</v>
      </c>
      <c r="B2841" s="1" t="s">
        <v>746</v>
      </c>
    </row>
    <row r="2842" spans="1:2">
      <c r="A2842" s="7" t="s">
        <v>19</v>
      </c>
      <c r="B2842" s="1" t="s">
        <v>747</v>
      </c>
    </row>
    <row r="2843" spans="1:2">
      <c r="A2843" s="7" t="s">
        <v>19</v>
      </c>
      <c r="B2843" s="1" t="s">
        <v>748</v>
      </c>
    </row>
    <row r="2844" spans="1:2">
      <c r="A2844" s="7" t="s">
        <v>19</v>
      </c>
      <c r="B2844" s="1" t="s">
        <v>749</v>
      </c>
    </row>
    <row r="2845" spans="1:2">
      <c r="A2845" s="7" t="s">
        <v>19</v>
      </c>
      <c r="B2845" s="1" t="s">
        <v>750</v>
      </c>
    </row>
    <row r="2846" spans="1:2">
      <c r="A2846" s="7" t="s">
        <v>19</v>
      </c>
      <c r="B2846" s="1" t="s">
        <v>751</v>
      </c>
    </row>
    <row r="2847" spans="1:2">
      <c r="A2847" s="7" t="s">
        <v>19</v>
      </c>
      <c r="B2847" s="1" t="s">
        <v>752</v>
      </c>
    </row>
    <row r="2848" spans="1:2">
      <c r="A2848" s="7" t="s">
        <v>19</v>
      </c>
      <c r="B2848" s="1" t="s">
        <v>753</v>
      </c>
    </row>
    <row r="2849" spans="1:2">
      <c r="A2849" s="7" t="s">
        <v>19</v>
      </c>
      <c r="B2849" s="1" t="s">
        <v>754</v>
      </c>
    </row>
    <row r="2850" spans="1:2">
      <c r="A2850" s="7" t="s">
        <v>19</v>
      </c>
      <c r="B2850" s="1" t="s">
        <v>755</v>
      </c>
    </row>
    <row r="2851" spans="1:2">
      <c r="A2851" s="7" t="s">
        <v>19</v>
      </c>
      <c r="B2851" s="1" t="s">
        <v>756</v>
      </c>
    </row>
    <row r="2852" spans="1:2">
      <c r="A2852" s="7" t="s">
        <v>19</v>
      </c>
      <c r="B2852" s="1" t="s">
        <v>757</v>
      </c>
    </row>
    <row r="2853" spans="1:2">
      <c r="A2853" s="7" t="s">
        <v>19</v>
      </c>
      <c r="B2853" s="1" t="s">
        <v>96</v>
      </c>
    </row>
    <row r="2854" spans="1:2">
      <c r="A2854" s="7" t="s">
        <v>19</v>
      </c>
      <c r="B2854" s="1"/>
    </row>
    <row r="2855" spans="1:2">
      <c r="A2855" s="7" t="s">
        <v>19</v>
      </c>
      <c r="B2855" s="1" t="s">
        <v>3095</v>
      </c>
    </row>
    <row r="2856" spans="1:2">
      <c r="A2856" s="7" t="s">
        <v>19</v>
      </c>
      <c r="B2856" s="1" t="s">
        <v>758</v>
      </c>
    </row>
    <row r="2857" spans="1:2">
      <c r="A2857" s="7" t="s">
        <v>19</v>
      </c>
      <c r="B2857" s="1" t="s">
        <v>759</v>
      </c>
    </row>
    <row r="2858" spans="1:2">
      <c r="A2858" s="7" t="s">
        <v>19</v>
      </c>
      <c r="B2858" s="1" t="s">
        <v>760</v>
      </c>
    </row>
    <row r="2859" spans="1:2">
      <c r="A2859" s="7" t="s">
        <v>19</v>
      </c>
      <c r="B2859" s="1" t="s">
        <v>761</v>
      </c>
    </row>
    <row r="2860" spans="1:2">
      <c r="A2860" s="7" t="s">
        <v>19</v>
      </c>
      <c r="B2860" s="1" t="s">
        <v>96</v>
      </c>
    </row>
    <row r="2861" spans="1:2">
      <c r="A2861" s="7" t="s">
        <v>19</v>
      </c>
      <c r="B2861" s="1" t="s">
        <v>640</v>
      </c>
    </row>
    <row r="2862" spans="1:2">
      <c r="A2862" s="7" t="s">
        <v>19</v>
      </c>
      <c r="B2862" s="1" t="s">
        <v>762</v>
      </c>
    </row>
    <row r="2863" spans="1:2">
      <c r="A2863" s="7" t="s">
        <v>19</v>
      </c>
      <c r="B2863" s="1" t="s">
        <v>625</v>
      </c>
    </row>
    <row r="2864" spans="1:2">
      <c r="A2864" s="7" t="s">
        <v>19</v>
      </c>
      <c r="B2864" s="1"/>
    </row>
    <row r="2865" spans="1:2">
      <c r="A2865" s="7" t="s">
        <v>19</v>
      </c>
      <c r="B2865" s="1" t="s">
        <v>3373</v>
      </c>
    </row>
    <row r="2866" spans="1:2">
      <c r="A2866" s="7" t="s">
        <v>19</v>
      </c>
      <c r="B2866" s="1" t="s">
        <v>2292</v>
      </c>
    </row>
    <row r="2867" spans="1:2">
      <c r="A2867" s="7" t="s">
        <v>19</v>
      </c>
      <c r="B2867" s="1" t="s">
        <v>763</v>
      </c>
    </row>
    <row r="2868" spans="1:2">
      <c r="A2868" s="7" t="s">
        <v>19</v>
      </c>
      <c r="B2868" s="1" t="s">
        <v>764</v>
      </c>
    </row>
    <row r="2869" spans="1:2">
      <c r="A2869" s="7" t="s">
        <v>19</v>
      </c>
      <c r="B2869" s="1"/>
    </row>
    <row r="2870" spans="1:2">
      <c r="A2870" s="7" t="s">
        <v>19</v>
      </c>
      <c r="B2870" s="1" t="s">
        <v>765</v>
      </c>
    </row>
    <row r="2871" spans="1:2">
      <c r="A2871" s="7" t="s">
        <v>19</v>
      </c>
      <c r="B2871" s="1"/>
    </row>
    <row r="2872" spans="1:2">
      <c r="A2872" s="7" t="s">
        <v>19</v>
      </c>
      <c r="B2872" s="1" t="s">
        <v>766</v>
      </c>
    </row>
    <row r="2873" spans="1:2">
      <c r="A2873" s="7" t="s">
        <v>19</v>
      </c>
      <c r="B2873" s="1" t="s">
        <v>767</v>
      </c>
    </row>
    <row r="2874" spans="1:2">
      <c r="A2874" s="7" t="s">
        <v>19</v>
      </c>
      <c r="B2874" s="1"/>
    </row>
    <row r="2875" spans="1:2">
      <c r="A2875" s="7" t="s">
        <v>19</v>
      </c>
      <c r="B2875" s="1" t="s">
        <v>768</v>
      </c>
    </row>
    <row r="2876" spans="1:2">
      <c r="A2876" s="7" t="s">
        <v>19</v>
      </c>
      <c r="B2876" s="1" t="s">
        <v>769</v>
      </c>
    </row>
    <row r="2877" spans="1:2">
      <c r="A2877" s="7" t="s">
        <v>19</v>
      </c>
      <c r="B2877" s="1" t="s">
        <v>770</v>
      </c>
    </row>
    <row r="2878" spans="1:2">
      <c r="A2878" s="7" t="s">
        <v>19</v>
      </c>
      <c r="B2878" s="1" t="s">
        <v>771</v>
      </c>
    </row>
    <row r="2879" spans="1:2">
      <c r="A2879" s="7" t="s">
        <v>19</v>
      </c>
      <c r="B2879" s="1" t="s">
        <v>772</v>
      </c>
    </row>
    <row r="2880" spans="1:2">
      <c r="A2880" s="7" t="s">
        <v>19</v>
      </c>
      <c r="B2880" s="1"/>
    </row>
    <row r="2881" spans="1:2">
      <c r="A2881" s="7" t="s">
        <v>19</v>
      </c>
      <c r="B2881" s="1" t="s">
        <v>773</v>
      </c>
    </row>
    <row r="2882" spans="1:2">
      <c r="A2882" s="7" t="s">
        <v>19</v>
      </c>
      <c r="B2882" s="1" t="s">
        <v>774</v>
      </c>
    </row>
    <row r="2883" spans="1:2">
      <c r="A2883" s="7" t="s">
        <v>19</v>
      </c>
      <c r="B2883" s="1" t="s">
        <v>775</v>
      </c>
    </row>
    <row r="2884" spans="1:2">
      <c r="A2884" s="7" t="s">
        <v>19</v>
      </c>
      <c r="B2884" s="1"/>
    </row>
    <row r="2885" spans="1:2">
      <c r="A2885" s="7" t="s">
        <v>19</v>
      </c>
      <c r="B2885" s="1" t="s">
        <v>776</v>
      </c>
    </row>
    <row r="2886" spans="1:2">
      <c r="A2886" s="7" t="s">
        <v>19</v>
      </c>
      <c r="B2886" s="1" t="s">
        <v>777</v>
      </c>
    </row>
    <row r="2887" spans="1:2">
      <c r="A2887" s="7" t="s">
        <v>19</v>
      </c>
      <c r="B2887" s="1" t="s">
        <v>778</v>
      </c>
    </row>
    <row r="2888" spans="1:2">
      <c r="A2888" s="7" t="s">
        <v>19</v>
      </c>
      <c r="B2888" s="1"/>
    </row>
    <row r="2889" spans="1:2">
      <c r="A2889" s="7" t="s">
        <v>19</v>
      </c>
      <c r="B2889" s="1" t="s">
        <v>779</v>
      </c>
    </row>
    <row r="2890" spans="1:2">
      <c r="A2890" s="7" t="s">
        <v>19</v>
      </c>
      <c r="B2890" s="1"/>
    </row>
    <row r="2891" spans="1:2">
      <c r="A2891" s="7" t="s">
        <v>19</v>
      </c>
      <c r="B2891" s="1" t="s">
        <v>780</v>
      </c>
    </row>
    <row r="2892" spans="1:2">
      <c r="A2892" s="7" t="s">
        <v>19</v>
      </c>
      <c r="B2892" s="1" t="s">
        <v>781</v>
      </c>
    </row>
    <row r="2893" spans="1:2">
      <c r="A2893" s="7" t="s">
        <v>19</v>
      </c>
      <c r="B2893" s="1"/>
    </row>
    <row r="2894" spans="1:2">
      <c r="A2894" s="7" t="s">
        <v>19</v>
      </c>
      <c r="B2894" s="1" t="s">
        <v>782</v>
      </c>
    </row>
    <row r="2895" spans="1:2">
      <c r="A2895" s="7" t="s">
        <v>19</v>
      </c>
      <c r="B2895" s="1" t="s">
        <v>783</v>
      </c>
    </row>
    <row r="2896" spans="1:2">
      <c r="A2896" s="7" t="s">
        <v>19</v>
      </c>
      <c r="B2896" s="1" t="s">
        <v>784</v>
      </c>
    </row>
    <row r="2897" spans="1:2">
      <c r="A2897" s="7" t="s">
        <v>19</v>
      </c>
      <c r="B2897" s="1"/>
    </row>
    <row r="2898" spans="1:2">
      <c r="A2898" s="7" t="s">
        <v>19</v>
      </c>
      <c r="B2898" s="1" t="s">
        <v>785</v>
      </c>
    </row>
    <row r="2899" spans="1:2">
      <c r="A2899" s="7" t="s">
        <v>19</v>
      </c>
      <c r="B2899" s="1" t="s">
        <v>786</v>
      </c>
    </row>
    <row r="2900" spans="1:2">
      <c r="A2900" s="7" t="s">
        <v>19</v>
      </c>
      <c r="B2900" s="1" t="s">
        <v>787</v>
      </c>
    </row>
    <row r="2901" spans="1:2">
      <c r="A2901" s="7" t="s">
        <v>19</v>
      </c>
      <c r="B2901" s="1"/>
    </row>
    <row r="2902" spans="1:2">
      <c r="A2902" s="7" t="s">
        <v>19</v>
      </c>
      <c r="B2902" s="1" t="s">
        <v>788</v>
      </c>
    </row>
    <row r="2903" spans="1:2">
      <c r="A2903" s="7" t="s">
        <v>19</v>
      </c>
      <c r="B2903" s="1" t="s">
        <v>789</v>
      </c>
    </row>
    <row r="2904" spans="1:2">
      <c r="A2904" s="7" t="s">
        <v>19</v>
      </c>
      <c r="B2904" s="1" t="s">
        <v>790</v>
      </c>
    </row>
    <row r="2905" spans="1:2">
      <c r="A2905" s="7" t="s">
        <v>19</v>
      </c>
      <c r="B2905" s="1" t="s">
        <v>791</v>
      </c>
    </row>
    <row r="2906" spans="1:2">
      <c r="A2906" s="7" t="s">
        <v>19</v>
      </c>
      <c r="B2906" s="1" t="s">
        <v>792</v>
      </c>
    </row>
    <row r="2907" spans="1:2">
      <c r="A2907" s="7" t="s">
        <v>19</v>
      </c>
      <c r="B2907" s="1" t="s">
        <v>793</v>
      </c>
    </row>
    <row r="2908" spans="1:2">
      <c r="A2908" s="7" t="s">
        <v>19</v>
      </c>
      <c r="B2908" s="1" t="s">
        <v>794</v>
      </c>
    </row>
    <row r="2909" spans="1:2">
      <c r="A2909" s="7" t="s">
        <v>19</v>
      </c>
      <c r="B2909" s="1"/>
    </row>
    <row r="2910" spans="1:2">
      <c r="A2910" s="7" t="s">
        <v>19</v>
      </c>
      <c r="B2910" s="1" t="s">
        <v>795</v>
      </c>
    </row>
    <row r="2911" spans="1:2">
      <c r="A2911" s="7" t="s">
        <v>19</v>
      </c>
      <c r="B2911" s="1"/>
    </row>
    <row r="2912" spans="1:2">
      <c r="A2912" s="7" t="s">
        <v>19</v>
      </c>
      <c r="B2912" s="1" t="s">
        <v>796</v>
      </c>
    </row>
    <row r="2913" spans="1:2">
      <c r="A2913" s="7" t="s">
        <v>19</v>
      </c>
      <c r="B2913" s="1"/>
    </row>
    <row r="2914" spans="1:2">
      <c r="A2914" s="7" t="s">
        <v>19</v>
      </c>
      <c r="B2914" s="1" t="s">
        <v>797</v>
      </c>
    </row>
    <row r="2915" spans="1:2">
      <c r="A2915" s="7" t="s">
        <v>19</v>
      </c>
      <c r="B2915" s="1"/>
    </row>
    <row r="2916" spans="1:2">
      <c r="A2916" s="7" t="s">
        <v>19</v>
      </c>
      <c r="B2916" s="1" t="s">
        <v>2440</v>
      </c>
    </row>
    <row r="2917" spans="1:2">
      <c r="A2917" s="7" t="s">
        <v>19</v>
      </c>
      <c r="B2917" s="1" t="s">
        <v>2441</v>
      </c>
    </row>
    <row r="2918" spans="1:2">
      <c r="A2918" s="7" t="s">
        <v>19</v>
      </c>
      <c r="B2918" s="1"/>
    </row>
    <row r="2919" spans="1:2">
      <c r="A2919" s="7" t="s">
        <v>19</v>
      </c>
      <c r="B2919" s="1" t="s">
        <v>798</v>
      </c>
    </row>
    <row r="2920" spans="1:2">
      <c r="A2920" s="7" t="s">
        <v>19</v>
      </c>
      <c r="B2920" s="1"/>
    </row>
    <row r="2921" spans="1:2">
      <c r="A2921" s="7" t="s">
        <v>19</v>
      </c>
      <c r="B2921" s="1" t="s">
        <v>799</v>
      </c>
    </row>
    <row r="2922" spans="1:2">
      <c r="A2922" s="7" t="s">
        <v>19</v>
      </c>
      <c r="B2922" s="1"/>
    </row>
    <row r="2923" spans="1:2">
      <c r="A2923" s="7" t="s">
        <v>19</v>
      </c>
      <c r="B2923" s="1" t="s">
        <v>800</v>
      </c>
    </row>
    <row r="2924" spans="1:2">
      <c r="A2924" s="7" t="s">
        <v>19</v>
      </c>
      <c r="B2924" s="1"/>
    </row>
    <row r="2925" spans="1:2">
      <c r="A2925" s="7" t="s">
        <v>19</v>
      </c>
      <c r="B2925" s="1" t="s">
        <v>801</v>
      </c>
    </row>
    <row r="2926" spans="1:2">
      <c r="A2926" s="7" t="s">
        <v>19</v>
      </c>
      <c r="B2926" s="1"/>
    </row>
    <row r="2927" spans="1:2">
      <c r="A2927" s="7" t="s">
        <v>19</v>
      </c>
      <c r="B2927" s="1" t="s">
        <v>802</v>
      </c>
    </row>
    <row r="2928" spans="1:2">
      <c r="A2928" s="7" t="s">
        <v>19</v>
      </c>
      <c r="B2928" s="1"/>
    </row>
    <row r="2929" spans="1:2">
      <c r="A2929" s="7" t="s">
        <v>19</v>
      </c>
      <c r="B2929" s="1" t="s">
        <v>803</v>
      </c>
    </row>
    <row r="2930" spans="1:2">
      <c r="A2930" s="7" t="s">
        <v>19</v>
      </c>
      <c r="B2930" s="1" t="s">
        <v>804</v>
      </c>
    </row>
    <row r="2931" spans="1:2">
      <c r="A2931" s="7" t="s">
        <v>19</v>
      </c>
      <c r="B2931" s="1" t="s">
        <v>805</v>
      </c>
    </row>
    <row r="2932" spans="1:2">
      <c r="A2932" s="7" t="s">
        <v>19</v>
      </c>
      <c r="B2932" s="1" t="s">
        <v>806</v>
      </c>
    </row>
    <row r="2933" spans="1:2">
      <c r="A2933" s="7" t="s">
        <v>19</v>
      </c>
      <c r="B2933" s="1" t="s">
        <v>807</v>
      </c>
    </row>
    <row r="2934" spans="1:2">
      <c r="A2934" s="7" t="s">
        <v>19</v>
      </c>
      <c r="B2934" s="1" t="s">
        <v>808</v>
      </c>
    </row>
    <row r="2935" spans="1:2">
      <c r="A2935" s="7" t="s">
        <v>19</v>
      </c>
      <c r="B2935" s="1" t="s">
        <v>809</v>
      </c>
    </row>
    <row r="2936" spans="1:2">
      <c r="A2936" s="7" t="s">
        <v>19</v>
      </c>
      <c r="B2936" s="1" t="s">
        <v>810</v>
      </c>
    </row>
    <row r="2937" spans="1:2">
      <c r="A2937" s="7" t="s">
        <v>19</v>
      </c>
      <c r="B2937" s="1" t="s">
        <v>96</v>
      </c>
    </row>
    <row r="2938" spans="1:2">
      <c r="A2938" s="7" t="s">
        <v>19</v>
      </c>
      <c r="B2938" s="1"/>
    </row>
    <row r="2939" spans="1:2">
      <c r="A2939" s="7" t="s">
        <v>19</v>
      </c>
      <c r="B2939" s="1" t="s">
        <v>811</v>
      </c>
    </row>
    <row r="2940" spans="1:2">
      <c r="A2940" s="7" t="s">
        <v>19</v>
      </c>
      <c r="B2940" s="1"/>
    </row>
    <row r="2941" spans="1:2">
      <c r="A2941" s="7" t="s">
        <v>19</v>
      </c>
      <c r="B2941" s="1" t="s">
        <v>3096</v>
      </c>
    </row>
    <row r="2942" spans="1:2">
      <c r="A2942" s="7" t="s">
        <v>19</v>
      </c>
      <c r="B2942" s="1" t="s">
        <v>2293</v>
      </c>
    </row>
    <row r="2943" spans="1:2">
      <c r="A2943" s="7" t="s">
        <v>19</v>
      </c>
      <c r="B2943" s="1" t="s">
        <v>812</v>
      </c>
    </row>
    <row r="2944" spans="1:2">
      <c r="A2944" s="7" t="s">
        <v>19</v>
      </c>
      <c r="B2944" s="1" t="s">
        <v>813</v>
      </c>
    </row>
    <row r="2945" spans="1:2">
      <c r="A2945" s="7" t="s">
        <v>19</v>
      </c>
      <c r="B2945" s="1" t="s">
        <v>2966</v>
      </c>
    </row>
    <row r="2946" spans="1:2">
      <c r="A2946" s="7" t="s">
        <v>19</v>
      </c>
      <c r="B2946" s="1" t="s">
        <v>814</v>
      </c>
    </row>
    <row r="2947" spans="1:2">
      <c r="A2947" s="7" t="s">
        <v>19</v>
      </c>
      <c r="B2947" s="1" t="s">
        <v>815</v>
      </c>
    </row>
    <row r="2948" spans="1:2">
      <c r="A2948" s="7" t="s">
        <v>19</v>
      </c>
      <c r="B2948" s="1" t="s">
        <v>317</v>
      </c>
    </row>
    <row r="2949" spans="1:2">
      <c r="A2949" s="7" t="s">
        <v>19</v>
      </c>
      <c r="B2949" s="1" t="s">
        <v>816</v>
      </c>
    </row>
    <row r="2950" spans="1:2">
      <c r="A2950" s="7" t="s">
        <v>19</v>
      </c>
      <c r="B2950" s="1" t="s">
        <v>817</v>
      </c>
    </row>
    <row r="2951" spans="1:2">
      <c r="A2951" s="7" t="s">
        <v>19</v>
      </c>
      <c r="B2951" s="1" t="s">
        <v>815</v>
      </c>
    </row>
    <row r="2952" spans="1:2">
      <c r="A2952" s="7" t="s">
        <v>19</v>
      </c>
      <c r="B2952" s="1" t="s">
        <v>317</v>
      </c>
    </row>
    <row r="2953" spans="1:2">
      <c r="A2953" s="7" t="s">
        <v>19</v>
      </c>
      <c r="B2953" s="1" t="s">
        <v>818</v>
      </c>
    </row>
    <row r="2954" spans="1:2">
      <c r="A2954" s="7" t="s">
        <v>19</v>
      </c>
      <c r="B2954" s="1" t="s">
        <v>819</v>
      </c>
    </row>
    <row r="2955" spans="1:2">
      <c r="A2955" s="7" t="s">
        <v>19</v>
      </c>
      <c r="B2955" s="1" t="s">
        <v>96</v>
      </c>
    </row>
    <row r="2956" spans="1:2">
      <c r="A2956" s="7" t="s">
        <v>19</v>
      </c>
      <c r="B2956" s="1" t="s">
        <v>820</v>
      </c>
    </row>
    <row r="2957" spans="1:2">
      <c r="A2957" s="7" t="s">
        <v>19</v>
      </c>
      <c r="B2957" s="1" t="s">
        <v>821</v>
      </c>
    </row>
    <row r="2958" spans="1:2">
      <c r="A2958" s="7" t="s">
        <v>19</v>
      </c>
      <c r="B2958" s="1"/>
    </row>
    <row r="2959" spans="1:2">
      <c r="A2959" s="7" t="s">
        <v>19</v>
      </c>
      <c r="B2959" s="1" t="s">
        <v>822</v>
      </c>
    </row>
    <row r="2960" spans="1:2">
      <c r="A2960" s="7" t="s">
        <v>19</v>
      </c>
      <c r="B2960" s="1" t="s">
        <v>823</v>
      </c>
    </row>
    <row r="2961" spans="1:2">
      <c r="A2961" s="7" t="s">
        <v>19</v>
      </c>
      <c r="B2961" s="1" t="s">
        <v>96</v>
      </c>
    </row>
    <row r="2962" spans="1:2">
      <c r="A2962" s="7" t="s">
        <v>19</v>
      </c>
      <c r="B2962" s="1"/>
    </row>
    <row r="2963" spans="1:2">
      <c r="A2963" s="7" t="s">
        <v>19</v>
      </c>
      <c r="B2963" s="1" t="s">
        <v>3097</v>
      </c>
    </row>
    <row r="2964" spans="1:2">
      <c r="A2964" s="7" t="s">
        <v>2294</v>
      </c>
      <c r="B2964" s="1" t="s">
        <v>2295</v>
      </c>
    </row>
    <row r="2965" spans="1:2">
      <c r="A2965" s="7" t="s">
        <v>19</v>
      </c>
      <c r="B2965" s="1" t="s">
        <v>824</v>
      </c>
    </row>
    <row r="2966" spans="1:2">
      <c r="A2966" s="7" t="s">
        <v>19</v>
      </c>
      <c r="B2966" s="1" t="s">
        <v>825</v>
      </c>
    </row>
    <row r="2967" spans="1:2">
      <c r="A2967" s="7" t="s">
        <v>19</v>
      </c>
      <c r="B2967" s="1" t="s">
        <v>826</v>
      </c>
    </row>
    <row r="2968" spans="1:2">
      <c r="A2968" s="7" t="s">
        <v>19</v>
      </c>
      <c r="B2968" s="1" t="s">
        <v>827</v>
      </c>
    </row>
    <row r="2969" spans="1:2">
      <c r="A2969" s="7" t="s">
        <v>19</v>
      </c>
      <c r="B2969" s="1" t="s">
        <v>828</v>
      </c>
    </row>
    <row r="2970" spans="1:2">
      <c r="A2970" s="7" t="s">
        <v>19</v>
      </c>
      <c r="B2970" s="1" t="s">
        <v>829</v>
      </c>
    </row>
    <row r="2971" spans="1:2">
      <c r="A2971" s="7" t="s">
        <v>19</v>
      </c>
      <c r="B2971" s="1" t="s">
        <v>830</v>
      </c>
    </row>
    <row r="2972" spans="1:2">
      <c r="A2972" s="7" t="s">
        <v>19</v>
      </c>
      <c r="B2972" s="1" t="s">
        <v>831</v>
      </c>
    </row>
    <row r="2973" spans="1:2">
      <c r="A2973" s="7" t="s">
        <v>19</v>
      </c>
      <c r="B2973" s="1" t="s">
        <v>832</v>
      </c>
    </row>
    <row r="2974" spans="1:2">
      <c r="A2974" s="7" t="s">
        <v>19</v>
      </c>
      <c r="B2974" s="1" t="s">
        <v>833</v>
      </c>
    </row>
    <row r="2975" spans="1:2">
      <c r="A2975" s="7" t="s">
        <v>19</v>
      </c>
      <c r="B2975" s="1" t="s">
        <v>834</v>
      </c>
    </row>
    <row r="2976" spans="1:2">
      <c r="A2976" s="7" t="s">
        <v>19</v>
      </c>
      <c r="B2976" s="1" t="s">
        <v>835</v>
      </c>
    </row>
    <row r="2977" spans="1:2">
      <c r="A2977" s="7" t="s">
        <v>19</v>
      </c>
      <c r="B2977" s="1" t="s">
        <v>836</v>
      </c>
    </row>
    <row r="2978" spans="1:2">
      <c r="A2978" s="7" t="s">
        <v>19</v>
      </c>
      <c r="B2978" s="1" t="s">
        <v>1957</v>
      </c>
    </row>
    <row r="2979" spans="1:2">
      <c r="A2979" s="7" t="s">
        <v>19</v>
      </c>
      <c r="B2979" s="1" t="s">
        <v>837</v>
      </c>
    </row>
    <row r="2980" spans="1:2">
      <c r="A2980" s="7" t="s">
        <v>19</v>
      </c>
      <c r="B2980" s="1" t="s">
        <v>838</v>
      </c>
    </row>
    <row r="2981" spans="1:2">
      <c r="A2981" s="7" t="s">
        <v>19</v>
      </c>
      <c r="B2981" s="1" t="s">
        <v>839</v>
      </c>
    </row>
    <row r="2982" spans="1:2">
      <c r="A2982" s="7" t="s">
        <v>19</v>
      </c>
      <c r="B2982" s="1" t="s">
        <v>840</v>
      </c>
    </row>
    <row r="2983" spans="1:2">
      <c r="A2983" s="7" t="s">
        <v>19</v>
      </c>
      <c r="B2983" s="1" t="s">
        <v>841</v>
      </c>
    </row>
    <row r="2984" spans="1:2">
      <c r="A2984" s="7" t="s">
        <v>19</v>
      </c>
      <c r="B2984" s="1" t="s">
        <v>842</v>
      </c>
    </row>
    <row r="2985" spans="1:2">
      <c r="A2985" s="7" t="s">
        <v>19</v>
      </c>
      <c r="B2985" s="1" t="s">
        <v>96</v>
      </c>
    </row>
    <row r="2986" spans="1:2">
      <c r="A2986" s="7" t="s">
        <v>19</v>
      </c>
      <c r="B2986" s="1"/>
    </row>
    <row r="2987" spans="1:2">
      <c r="A2987" s="7" t="s">
        <v>19</v>
      </c>
      <c r="B2987" s="1" t="s">
        <v>2863</v>
      </c>
    </row>
    <row r="2988" spans="1:2">
      <c r="A2988" s="7" t="s">
        <v>19</v>
      </c>
      <c r="B2988" s="1"/>
    </row>
    <row r="2989" spans="1:2">
      <c r="A2989" s="7" t="s">
        <v>19</v>
      </c>
      <c r="B2989" s="1" t="s">
        <v>843</v>
      </c>
    </row>
    <row r="2990" spans="1:2">
      <c r="A2990" s="7" t="s">
        <v>19</v>
      </c>
      <c r="B2990" s="1" t="s">
        <v>844</v>
      </c>
    </row>
    <row r="2991" spans="1:2">
      <c r="A2991" s="7" t="s">
        <v>19</v>
      </c>
      <c r="B2991" s="1" t="s">
        <v>96</v>
      </c>
    </row>
    <row r="2992" spans="1:2">
      <c r="A2992" s="7" t="s">
        <v>19</v>
      </c>
      <c r="B2992" s="1" t="s">
        <v>845</v>
      </c>
    </row>
    <row r="2993" spans="1:2">
      <c r="A2993" s="7" t="s">
        <v>19</v>
      </c>
      <c r="B2993" s="1" t="s">
        <v>846</v>
      </c>
    </row>
    <row r="2994" spans="1:2">
      <c r="A2994" s="7" t="s">
        <v>19</v>
      </c>
      <c r="B2994" s="1" t="s">
        <v>640</v>
      </c>
    </row>
    <row r="2995" spans="1:2">
      <c r="A2995" s="7" t="s">
        <v>19</v>
      </c>
      <c r="B2995" s="1" t="s">
        <v>847</v>
      </c>
    </row>
    <row r="2996" spans="1:2">
      <c r="A2996" s="7" t="s">
        <v>19</v>
      </c>
      <c r="B2996" s="1" t="s">
        <v>625</v>
      </c>
    </row>
    <row r="2997" spans="1:2">
      <c r="A2997" s="7" t="s">
        <v>19</v>
      </c>
      <c r="B2997" s="1"/>
    </row>
    <row r="2998" spans="1:2">
      <c r="A2998" s="7" t="s">
        <v>19</v>
      </c>
      <c r="B2998" s="1" t="s">
        <v>3098</v>
      </c>
    </row>
    <row r="2999" spans="1:2">
      <c r="A2999" s="7" t="s">
        <v>19</v>
      </c>
      <c r="B2999" s="1" t="s">
        <v>3099</v>
      </c>
    </row>
    <row r="3000" spans="1:2">
      <c r="A3000" s="7" t="s">
        <v>19</v>
      </c>
      <c r="B3000" s="1" t="s">
        <v>2296</v>
      </c>
    </row>
    <row r="3001" spans="1:2">
      <c r="A3001" s="7" t="s">
        <v>19</v>
      </c>
      <c r="B3001" s="1" t="s">
        <v>848</v>
      </c>
    </row>
    <row r="3002" spans="1:2">
      <c r="A3002" s="7" t="s">
        <v>19</v>
      </c>
      <c r="B3002" s="1" t="s">
        <v>849</v>
      </c>
    </row>
    <row r="3003" spans="1:2">
      <c r="A3003" s="7" t="s">
        <v>19</v>
      </c>
      <c r="B3003" s="1" t="s">
        <v>850</v>
      </c>
    </row>
    <row r="3004" spans="1:2">
      <c r="A3004" s="7" t="s">
        <v>19</v>
      </c>
      <c r="B3004" s="1" t="s">
        <v>851</v>
      </c>
    </row>
    <row r="3005" spans="1:2">
      <c r="A3005" s="7" t="s">
        <v>19</v>
      </c>
      <c r="B3005" s="1" t="s">
        <v>852</v>
      </c>
    </row>
    <row r="3006" spans="1:2">
      <c r="A3006" s="7" t="s">
        <v>19</v>
      </c>
      <c r="B3006" s="1" t="s">
        <v>2098</v>
      </c>
    </row>
    <row r="3007" spans="1:2">
      <c r="A3007" s="7" t="s">
        <v>19</v>
      </c>
      <c r="B3007" s="1" t="s">
        <v>853</v>
      </c>
    </row>
    <row r="3008" spans="1:2">
      <c r="A3008" s="7" t="s">
        <v>19</v>
      </c>
      <c r="B3008" s="1" t="s">
        <v>2842</v>
      </c>
    </row>
    <row r="3009" spans="1:2">
      <c r="A3009" s="7" t="s">
        <v>19</v>
      </c>
      <c r="B3009" s="1" t="s">
        <v>2866</v>
      </c>
    </row>
    <row r="3010" spans="1:2" s="131" customFormat="1">
      <c r="A3010" s="129" t="s">
        <v>19</v>
      </c>
      <c r="B3010" s="130" t="s">
        <v>3479</v>
      </c>
    </row>
    <row r="3011" spans="1:2" s="131" customFormat="1">
      <c r="A3011" s="129" t="s">
        <v>19</v>
      </c>
      <c r="B3011" s="130" t="s">
        <v>3480</v>
      </c>
    </row>
    <row r="3012" spans="1:2">
      <c r="A3012" s="7" t="s">
        <v>19</v>
      </c>
      <c r="B3012" s="1" t="s">
        <v>854</v>
      </c>
    </row>
    <row r="3013" spans="1:2">
      <c r="A3013" s="7" t="s">
        <v>19</v>
      </c>
      <c r="B3013" s="1" t="s">
        <v>96</v>
      </c>
    </row>
    <row r="3014" spans="1:2">
      <c r="A3014" s="7" t="s">
        <v>19</v>
      </c>
      <c r="B3014" s="1" t="s">
        <v>1839</v>
      </c>
    </row>
    <row r="3015" spans="1:2">
      <c r="A3015" s="7" t="s">
        <v>19</v>
      </c>
      <c r="B3015" s="1"/>
    </row>
    <row r="3016" spans="1:2">
      <c r="A3016" s="7" t="s">
        <v>19</v>
      </c>
      <c r="B3016" s="1" t="s">
        <v>855</v>
      </c>
    </row>
    <row r="3017" spans="1:2">
      <c r="A3017" s="7" t="s">
        <v>19</v>
      </c>
      <c r="B3017" s="1" t="s">
        <v>856</v>
      </c>
    </row>
    <row r="3018" spans="1:2">
      <c r="A3018" s="7" t="s">
        <v>19</v>
      </c>
      <c r="B3018" s="1" t="s">
        <v>857</v>
      </c>
    </row>
    <row r="3019" spans="1:2">
      <c r="A3019" s="7" t="s">
        <v>19</v>
      </c>
      <c r="B3019" s="1" t="s">
        <v>858</v>
      </c>
    </row>
    <row r="3020" spans="1:2">
      <c r="A3020" s="7" t="s">
        <v>19</v>
      </c>
      <c r="B3020" s="1" t="s">
        <v>2270</v>
      </c>
    </row>
    <row r="3021" spans="1:2">
      <c r="A3021" s="7" t="s">
        <v>19</v>
      </c>
      <c r="B3021" s="1" t="s">
        <v>2271</v>
      </c>
    </row>
    <row r="3022" spans="1:2">
      <c r="A3022" s="7" t="s">
        <v>19</v>
      </c>
      <c r="B3022" s="1" t="s">
        <v>2272</v>
      </c>
    </row>
    <row r="3023" spans="1:2">
      <c r="A3023" s="7" t="s">
        <v>19</v>
      </c>
      <c r="B3023" s="1" t="s">
        <v>2273</v>
      </c>
    </row>
    <row r="3024" spans="1:2">
      <c r="A3024" s="7" t="s">
        <v>19</v>
      </c>
      <c r="B3024" s="1" t="s">
        <v>2274</v>
      </c>
    </row>
    <row r="3025" spans="1:2">
      <c r="A3025" s="7" t="s">
        <v>19</v>
      </c>
      <c r="B3025" s="1" t="s">
        <v>2275</v>
      </c>
    </row>
    <row r="3026" spans="1:2">
      <c r="A3026" s="7" t="s">
        <v>19</v>
      </c>
      <c r="B3026" s="1" t="s">
        <v>2269</v>
      </c>
    </row>
    <row r="3027" spans="1:2">
      <c r="A3027" s="7" t="s">
        <v>19</v>
      </c>
      <c r="B3027" s="1" t="s">
        <v>2276</v>
      </c>
    </row>
    <row r="3028" spans="1:2">
      <c r="A3028" s="7" t="s">
        <v>19</v>
      </c>
      <c r="B3028" s="1" t="s">
        <v>2277</v>
      </c>
    </row>
    <row r="3029" spans="1:2">
      <c r="A3029" s="7" t="s">
        <v>19</v>
      </c>
      <c r="B3029" s="1" t="s">
        <v>2278</v>
      </c>
    </row>
    <row r="3030" spans="1:2">
      <c r="A3030" s="7" t="s">
        <v>19</v>
      </c>
      <c r="B3030" s="1" t="s">
        <v>2279</v>
      </c>
    </row>
    <row r="3031" spans="1:2">
      <c r="A3031" s="7" t="s">
        <v>19</v>
      </c>
      <c r="B3031" s="1" t="s">
        <v>2280</v>
      </c>
    </row>
    <row r="3032" spans="1:2">
      <c r="A3032" s="7" t="s">
        <v>19</v>
      </c>
      <c r="B3032" s="1" t="s">
        <v>2281</v>
      </c>
    </row>
    <row r="3033" spans="1:2">
      <c r="A3033" s="7" t="s">
        <v>19</v>
      </c>
      <c r="B3033" s="1" t="s">
        <v>2282</v>
      </c>
    </row>
    <row r="3034" spans="1:2">
      <c r="A3034" s="7" t="s">
        <v>19</v>
      </c>
      <c r="B3034" s="1" t="s">
        <v>2283</v>
      </c>
    </row>
    <row r="3035" spans="1:2">
      <c r="A3035" s="7" t="s">
        <v>19</v>
      </c>
      <c r="B3035" s="1" t="s">
        <v>2284</v>
      </c>
    </row>
    <row r="3036" spans="1:2">
      <c r="A3036" s="7" t="s">
        <v>19</v>
      </c>
      <c r="B3036" s="1" t="s">
        <v>2285</v>
      </c>
    </row>
    <row r="3037" spans="1:2">
      <c r="A3037" s="7" t="s">
        <v>19</v>
      </c>
      <c r="B3037" s="1" t="s">
        <v>640</v>
      </c>
    </row>
    <row r="3038" spans="1:2">
      <c r="A3038" s="7" t="s">
        <v>19</v>
      </c>
      <c r="B3038" s="1" t="s">
        <v>859</v>
      </c>
    </row>
    <row r="3039" spans="1:2">
      <c r="A3039" s="7" t="s">
        <v>19</v>
      </c>
      <c r="B3039" s="1" t="s">
        <v>625</v>
      </c>
    </row>
    <row r="3040" spans="1:2">
      <c r="A3040" s="7" t="s">
        <v>19</v>
      </c>
      <c r="B3040" s="1"/>
    </row>
    <row r="3041" spans="1:2">
      <c r="A3041" s="7" t="s">
        <v>19</v>
      </c>
      <c r="B3041" s="1" t="s">
        <v>1894</v>
      </c>
    </row>
    <row r="3042" spans="1:2">
      <c r="A3042" s="7" t="s">
        <v>19</v>
      </c>
      <c r="B3042" s="1" t="s">
        <v>1895</v>
      </c>
    </row>
    <row r="3043" spans="1:2">
      <c r="A3043" s="7" t="s">
        <v>19</v>
      </c>
      <c r="B3043" s="1" t="s">
        <v>640</v>
      </c>
    </row>
    <row r="3044" spans="1:2">
      <c r="A3044" s="7" t="s">
        <v>19</v>
      </c>
      <c r="B3044" s="1" t="s">
        <v>1896</v>
      </c>
    </row>
    <row r="3045" spans="1:2">
      <c r="A3045" s="7" t="s">
        <v>19</v>
      </c>
      <c r="B3045" s="1" t="s">
        <v>625</v>
      </c>
    </row>
    <row r="3046" spans="1:2">
      <c r="A3046" s="7" t="s">
        <v>19</v>
      </c>
      <c r="B3046" s="1"/>
    </row>
    <row r="3047" spans="1:2">
      <c r="A3047" s="7" t="s">
        <v>19</v>
      </c>
      <c r="B3047" s="1" t="s">
        <v>1901</v>
      </c>
    </row>
    <row r="3048" spans="1:2">
      <c r="A3048" s="7" t="s">
        <v>19</v>
      </c>
      <c r="B3048" s="1" t="s">
        <v>1897</v>
      </c>
    </row>
    <row r="3049" spans="1:2">
      <c r="A3049" s="7" t="s">
        <v>19</v>
      </c>
      <c r="B3049" s="1" t="s">
        <v>1898</v>
      </c>
    </row>
    <row r="3050" spans="1:2">
      <c r="A3050" s="7" t="s">
        <v>19</v>
      </c>
      <c r="B3050" s="1" t="s">
        <v>640</v>
      </c>
    </row>
    <row r="3051" spans="1:2">
      <c r="A3051" s="7" t="s">
        <v>19</v>
      </c>
      <c r="B3051" s="1" t="s">
        <v>1899</v>
      </c>
    </row>
    <row r="3052" spans="1:2">
      <c r="A3052" s="7" t="s">
        <v>19</v>
      </c>
      <c r="B3052" s="1" t="s">
        <v>1900</v>
      </c>
    </row>
    <row r="3053" spans="1:2">
      <c r="A3053" s="7" t="s">
        <v>19</v>
      </c>
      <c r="B3053" s="1" t="s">
        <v>625</v>
      </c>
    </row>
    <row r="3054" spans="1:2">
      <c r="A3054" s="7" t="s">
        <v>19</v>
      </c>
      <c r="B3054" s="1"/>
    </row>
    <row r="3055" spans="1:2">
      <c r="A3055" s="7" t="s">
        <v>19</v>
      </c>
      <c r="B3055" s="1" t="s">
        <v>3100</v>
      </c>
    </row>
    <row r="3056" spans="1:2">
      <c r="A3056" s="7" t="s">
        <v>19</v>
      </c>
      <c r="B3056" s="1" t="s">
        <v>2115</v>
      </c>
    </row>
    <row r="3057" spans="1:2">
      <c r="A3057" s="7" t="s">
        <v>19</v>
      </c>
      <c r="B3057" s="1" t="s">
        <v>2099</v>
      </c>
    </row>
    <row r="3058" spans="1:2">
      <c r="A3058" s="7" t="s">
        <v>19</v>
      </c>
      <c r="B3058" s="1" t="s">
        <v>2100</v>
      </c>
    </row>
    <row r="3059" spans="1:2">
      <c r="A3059" s="7" t="s">
        <v>19</v>
      </c>
      <c r="B3059" s="1" t="s">
        <v>2101</v>
      </c>
    </row>
    <row r="3060" spans="1:2">
      <c r="A3060" s="7" t="s">
        <v>19</v>
      </c>
      <c r="B3060" s="1" t="s">
        <v>2102</v>
      </c>
    </row>
    <row r="3061" spans="1:2">
      <c r="A3061" s="7" t="s">
        <v>19</v>
      </c>
      <c r="B3061" s="1" t="s">
        <v>2103</v>
      </c>
    </row>
    <row r="3062" spans="1:2">
      <c r="A3062" s="7" t="s">
        <v>19</v>
      </c>
      <c r="B3062" s="1" t="s">
        <v>2104</v>
      </c>
    </row>
    <row r="3063" spans="1:2">
      <c r="A3063" s="7" t="s">
        <v>19</v>
      </c>
      <c r="B3063" s="1" t="s">
        <v>2105</v>
      </c>
    </row>
    <row r="3064" spans="1:2">
      <c r="A3064" s="7" t="s">
        <v>19</v>
      </c>
      <c r="B3064" s="1" t="s">
        <v>2106</v>
      </c>
    </row>
    <row r="3065" spans="1:2">
      <c r="A3065" s="7" t="s">
        <v>19</v>
      </c>
      <c r="B3065" s="1" t="s">
        <v>2107</v>
      </c>
    </row>
    <row r="3066" spans="1:2">
      <c r="A3066" s="7" t="s">
        <v>19</v>
      </c>
      <c r="B3066" s="1" t="s">
        <v>2108</v>
      </c>
    </row>
    <row r="3067" spans="1:2">
      <c r="A3067" s="7" t="s">
        <v>19</v>
      </c>
      <c r="B3067" s="1" t="s">
        <v>2109</v>
      </c>
    </row>
    <row r="3068" spans="1:2">
      <c r="A3068" s="7" t="s">
        <v>19</v>
      </c>
      <c r="B3068" s="1" t="s">
        <v>2110</v>
      </c>
    </row>
    <row r="3069" spans="1:2">
      <c r="A3069" s="7" t="s">
        <v>19</v>
      </c>
      <c r="B3069" s="1" t="s">
        <v>2111</v>
      </c>
    </row>
    <row r="3070" spans="1:2">
      <c r="A3070" s="7" t="s">
        <v>19</v>
      </c>
      <c r="B3070" s="1" t="s">
        <v>2112</v>
      </c>
    </row>
    <row r="3071" spans="1:2">
      <c r="A3071" s="7" t="s">
        <v>19</v>
      </c>
      <c r="B3071" s="1" t="s">
        <v>2113</v>
      </c>
    </row>
    <row r="3072" spans="1:2">
      <c r="A3072" s="7" t="s">
        <v>19</v>
      </c>
      <c r="B3072" s="1" t="s">
        <v>2832</v>
      </c>
    </row>
    <row r="3073" spans="1:2">
      <c r="A3073" s="7" t="s">
        <v>19</v>
      </c>
      <c r="B3073" s="1" t="s">
        <v>2114</v>
      </c>
    </row>
    <row r="3074" spans="1:2">
      <c r="A3074" s="7" t="s">
        <v>19</v>
      </c>
      <c r="B3074" s="1" t="s">
        <v>2835</v>
      </c>
    </row>
    <row r="3075" spans="1:2">
      <c r="A3075" s="7" t="s">
        <v>19</v>
      </c>
      <c r="B3075" s="1" t="s">
        <v>96</v>
      </c>
    </row>
    <row r="3076" spans="1:2">
      <c r="A3076" s="7" t="s">
        <v>19</v>
      </c>
      <c r="B3076" s="1" t="s">
        <v>2116</v>
      </c>
    </row>
    <row r="3077" spans="1:2">
      <c r="A3077" s="7" t="s">
        <v>19</v>
      </c>
      <c r="B3077" s="1"/>
    </row>
    <row r="3078" spans="1:2">
      <c r="A3078" s="7" t="s">
        <v>19</v>
      </c>
      <c r="B3078" s="1" t="s">
        <v>3101</v>
      </c>
    </row>
    <row r="3079" spans="1:2">
      <c r="A3079" s="7" t="s">
        <v>19</v>
      </c>
      <c r="B3079" s="1" t="s">
        <v>2297</v>
      </c>
    </row>
    <row r="3080" spans="1:2">
      <c r="A3080" s="7" t="s">
        <v>19</v>
      </c>
      <c r="B3080" s="1" t="s">
        <v>2117</v>
      </c>
    </row>
    <row r="3081" spans="1:2">
      <c r="A3081" s="7" t="s">
        <v>19</v>
      </c>
      <c r="B3081" s="1" t="s">
        <v>2118</v>
      </c>
    </row>
    <row r="3082" spans="1:2">
      <c r="A3082" s="7" t="s">
        <v>19</v>
      </c>
      <c r="B3082" s="1" t="s">
        <v>2119</v>
      </c>
    </row>
    <row r="3083" spans="1:2">
      <c r="A3083" s="7" t="s">
        <v>19</v>
      </c>
      <c r="B3083" s="1" t="s">
        <v>2120</v>
      </c>
    </row>
    <row r="3084" spans="1:2">
      <c r="A3084" s="7" t="s">
        <v>19</v>
      </c>
      <c r="B3084" s="1" t="s">
        <v>2413</v>
      </c>
    </row>
    <row r="3085" spans="1:2">
      <c r="A3085" s="7" t="s">
        <v>19</v>
      </c>
      <c r="B3085" s="1" t="s">
        <v>2414</v>
      </c>
    </row>
    <row r="3086" spans="1:2">
      <c r="A3086" s="7" t="s">
        <v>19</v>
      </c>
      <c r="B3086" s="1" t="s">
        <v>2415</v>
      </c>
    </row>
    <row r="3087" spans="1:2">
      <c r="A3087" s="7" t="s">
        <v>19</v>
      </c>
      <c r="B3087" s="1" t="s">
        <v>2416</v>
      </c>
    </row>
    <row r="3088" spans="1:2">
      <c r="A3088" s="7" t="s">
        <v>19</v>
      </c>
      <c r="B3088" s="1" t="s">
        <v>2121</v>
      </c>
    </row>
    <row r="3089" spans="1:2">
      <c r="A3089" s="7" t="s">
        <v>19</v>
      </c>
      <c r="B3089" s="1" t="s">
        <v>2122</v>
      </c>
    </row>
    <row r="3090" spans="1:2">
      <c r="A3090" s="7" t="s">
        <v>19</v>
      </c>
      <c r="B3090" s="1" t="s">
        <v>2123</v>
      </c>
    </row>
    <row r="3091" spans="1:2">
      <c r="A3091" s="7" t="s">
        <v>19</v>
      </c>
      <c r="B3091" s="1" t="s">
        <v>2124</v>
      </c>
    </row>
    <row r="3092" spans="1:2">
      <c r="A3092" s="7" t="s">
        <v>19</v>
      </c>
      <c r="B3092" s="1" t="s">
        <v>2125</v>
      </c>
    </row>
    <row r="3093" spans="1:2">
      <c r="A3093" s="7" t="s">
        <v>19</v>
      </c>
      <c r="B3093" s="1" t="s">
        <v>2126</v>
      </c>
    </row>
    <row r="3094" spans="1:2">
      <c r="A3094" s="7" t="s">
        <v>19</v>
      </c>
      <c r="B3094" s="1" t="s">
        <v>2127</v>
      </c>
    </row>
    <row r="3095" spans="1:2">
      <c r="A3095" s="7" t="s">
        <v>19</v>
      </c>
      <c r="B3095" s="1" t="s">
        <v>2439</v>
      </c>
    </row>
    <row r="3096" spans="1:2">
      <c r="A3096" s="7" t="s">
        <v>19</v>
      </c>
      <c r="B3096" s="1" t="s">
        <v>2128</v>
      </c>
    </row>
    <row r="3097" spans="1:2">
      <c r="A3097" s="7" t="s">
        <v>19</v>
      </c>
      <c r="B3097" s="1" t="s">
        <v>2129</v>
      </c>
    </row>
    <row r="3098" spans="1:2">
      <c r="A3098" s="7" t="s">
        <v>19</v>
      </c>
      <c r="B3098" s="1" t="s">
        <v>2130</v>
      </c>
    </row>
    <row r="3099" spans="1:2">
      <c r="A3099" s="7" t="s">
        <v>19</v>
      </c>
      <c r="B3099" s="1" t="s">
        <v>2131</v>
      </c>
    </row>
    <row r="3100" spans="1:2">
      <c r="A3100" s="7" t="s">
        <v>19</v>
      </c>
      <c r="B3100" s="1" t="s">
        <v>2132</v>
      </c>
    </row>
    <row r="3101" spans="1:2">
      <c r="A3101" s="7" t="s">
        <v>19</v>
      </c>
      <c r="B3101" s="1" t="s">
        <v>2133</v>
      </c>
    </row>
    <row r="3102" spans="1:2">
      <c r="A3102" s="7" t="s">
        <v>19</v>
      </c>
      <c r="B3102" s="1" t="s">
        <v>2134</v>
      </c>
    </row>
    <row r="3103" spans="1:2">
      <c r="A3103" s="7" t="s">
        <v>19</v>
      </c>
      <c r="B3103" s="1" t="s">
        <v>2135</v>
      </c>
    </row>
    <row r="3104" spans="1:2">
      <c r="A3104" s="7" t="s">
        <v>19</v>
      </c>
      <c r="B3104" s="1" t="s">
        <v>2136</v>
      </c>
    </row>
    <row r="3105" spans="1:2">
      <c r="A3105" s="7" t="s">
        <v>19</v>
      </c>
      <c r="B3105" s="1" t="s">
        <v>2137</v>
      </c>
    </row>
    <row r="3106" spans="1:2">
      <c r="A3106" s="7" t="s">
        <v>19</v>
      </c>
      <c r="B3106" s="1" t="s">
        <v>2138</v>
      </c>
    </row>
    <row r="3107" spans="1:2">
      <c r="A3107" s="7" t="s">
        <v>19</v>
      </c>
      <c r="B3107" s="1" t="s">
        <v>2438</v>
      </c>
    </row>
    <row r="3108" spans="1:2">
      <c r="A3108" s="7" t="s">
        <v>19</v>
      </c>
      <c r="B3108" s="1" t="s">
        <v>2139</v>
      </c>
    </row>
    <row r="3109" spans="1:2">
      <c r="A3109" s="7" t="s">
        <v>19</v>
      </c>
      <c r="B3109" s="1" t="s">
        <v>2140</v>
      </c>
    </row>
    <row r="3110" spans="1:2">
      <c r="A3110" s="7" t="s">
        <v>19</v>
      </c>
      <c r="B3110" s="1" t="s">
        <v>2130</v>
      </c>
    </row>
    <row r="3111" spans="1:2">
      <c r="A3111" s="7" t="s">
        <v>19</v>
      </c>
      <c r="B3111" s="1" t="s">
        <v>2131</v>
      </c>
    </row>
    <row r="3112" spans="1:2">
      <c r="A3112" s="7" t="s">
        <v>19</v>
      </c>
      <c r="B3112" s="1" t="s">
        <v>2141</v>
      </c>
    </row>
    <row r="3113" spans="1:2">
      <c r="A3113" s="7" t="s">
        <v>19</v>
      </c>
      <c r="B3113" s="1" t="s">
        <v>2417</v>
      </c>
    </row>
    <row r="3114" spans="1:2">
      <c r="A3114" s="7" t="s">
        <v>19</v>
      </c>
      <c r="B3114" s="1" t="s">
        <v>2418</v>
      </c>
    </row>
    <row r="3115" spans="1:2">
      <c r="A3115" s="7" t="s">
        <v>19</v>
      </c>
      <c r="B3115" s="1" t="s">
        <v>2135</v>
      </c>
    </row>
    <row r="3116" spans="1:2">
      <c r="A3116" s="7" t="s">
        <v>19</v>
      </c>
      <c r="B3116" s="1" t="s">
        <v>2136</v>
      </c>
    </row>
    <row r="3117" spans="1:2">
      <c r="A3117" s="7" t="s">
        <v>19</v>
      </c>
      <c r="B3117" s="1" t="s">
        <v>2142</v>
      </c>
    </row>
    <row r="3118" spans="1:2">
      <c r="A3118" s="7" t="s">
        <v>19</v>
      </c>
      <c r="B3118" s="1" t="s">
        <v>2143</v>
      </c>
    </row>
    <row r="3119" spans="1:2">
      <c r="A3119" s="7" t="s">
        <v>19</v>
      </c>
      <c r="B3119" s="1" t="s">
        <v>2144</v>
      </c>
    </row>
    <row r="3120" spans="1:2">
      <c r="A3120" s="7" t="s">
        <v>19</v>
      </c>
      <c r="B3120" s="1" t="s">
        <v>2145</v>
      </c>
    </row>
    <row r="3121" spans="1:2">
      <c r="A3121" s="7" t="s">
        <v>19</v>
      </c>
      <c r="B3121" s="1" t="s">
        <v>2146</v>
      </c>
    </row>
    <row r="3122" spans="1:2">
      <c r="A3122" s="7" t="s">
        <v>19</v>
      </c>
      <c r="B3122" s="1" t="s">
        <v>2147</v>
      </c>
    </row>
    <row r="3123" spans="1:2">
      <c r="A3123" s="7" t="s">
        <v>19</v>
      </c>
      <c r="B3123" s="1" t="s">
        <v>2148</v>
      </c>
    </row>
    <row r="3124" spans="1:2">
      <c r="A3124" s="7" t="s">
        <v>19</v>
      </c>
      <c r="B3124" s="1" t="s">
        <v>2149</v>
      </c>
    </row>
    <row r="3125" spans="1:2">
      <c r="A3125" s="7" t="s">
        <v>19</v>
      </c>
      <c r="B3125" s="1" t="s">
        <v>2150</v>
      </c>
    </row>
    <row r="3126" spans="1:2">
      <c r="A3126" s="7" t="s">
        <v>19</v>
      </c>
      <c r="B3126" s="1" t="s">
        <v>2151</v>
      </c>
    </row>
    <row r="3127" spans="1:2">
      <c r="A3127" s="7" t="s">
        <v>19</v>
      </c>
      <c r="B3127" s="1" t="s">
        <v>2152</v>
      </c>
    </row>
    <row r="3128" spans="1:2">
      <c r="A3128" s="7" t="s">
        <v>19</v>
      </c>
      <c r="B3128" s="1" t="s">
        <v>2153</v>
      </c>
    </row>
    <row r="3129" spans="1:2">
      <c r="A3129" s="7" t="s">
        <v>19</v>
      </c>
      <c r="B3129" s="1" t="s">
        <v>2154</v>
      </c>
    </row>
    <row r="3130" spans="1:2">
      <c r="A3130" s="7" t="s">
        <v>19</v>
      </c>
      <c r="B3130" s="1" t="s">
        <v>2155</v>
      </c>
    </row>
    <row r="3131" spans="1:2">
      <c r="A3131" s="7" t="s">
        <v>19</v>
      </c>
      <c r="B3131" s="1" t="s">
        <v>2156</v>
      </c>
    </row>
    <row r="3132" spans="1:2">
      <c r="A3132" s="7" t="s">
        <v>19</v>
      </c>
      <c r="B3132" s="1" t="s">
        <v>2157</v>
      </c>
    </row>
    <row r="3133" spans="1:2">
      <c r="A3133" s="7" t="s">
        <v>19</v>
      </c>
      <c r="B3133" s="1" t="s">
        <v>2158</v>
      </c>
    </row>
    <row r="3134" spans="1:2">
      <c r="A3134" s="7" t="s">
        <v>19</v>
      </c>
      <c r="B3134" s="1" t="s">
        <v>2159</v>
      </c>
    </row>
    <row r="3135" spans="1:2">
      <c r="A3135" s="7" t="s">
        <v>19</v>
      </c>
      <c r="B3135" s="1" t="s">
        <v>2130</v>
      </c>
    </row>
    <row r="3136" spans="1:2">
      <c r="A3136" s="7" t="s">
        <v>19</v>
      </c>
      <c r="B3136" s="1" t="s">
        <v>2131</v>
      </c>
    </row>
    <row r="3137" spans="1:2">
      <c r="A3137" s="7" t="s">
        <v>19</v>
      </c>
      <c r="B3137" s="1" t="s">
        <v>2160</v>
      </c>
    </row>
    <row r="3138" spans="1:2">
      <c r="A3138" s="7" t="s">
        <v>19</v>
      </c>
      <c r="B3138" s="1" t="s">
        <v>2161</v>
      </c>
    </row>
    <row r="3139" spans="1:2">
      <c r="A3139" s="7" t="s">
        <v>19</v>
      </c>
      <c r="B3139" s="1" t="s">
        <v>2162</v>
      </c>
    </row>
    <row r="3140" spans="1:2">
      <c r="A3140" s="7" t="s">
        <v>19</v>
      </c>
      <c r="B3140" s="1" t="s">
        <v>2163</v>
      </c>
    </row>
    <row r="3141" spans="1:2">
      <c r="A3141" s="7" t="s">
        <v>19</v>
      </c>
      <c r="B3141" s="1" t="s">
        <v>2164</v>
      </c>
    </row>
    <row r="3142" spans="1:2">
      <c r="A3142" s="7" t="s">
        <v>19</v>
      </c>
      <c r="B3142" s="1" t="s">
        <v>2165</v>
      </c>
    </row>
    <row r="3143" spans="1:2">
      <c r="A3143" s="7" t="s">
        <v>19</v>
      </c>
      <c r="B3143" s="1" t="s">
        <v>2166</v>
      </c>
    </row>
    <row r="3144" spans="1:2">
      <c r="A3144" s="7" t="s">
        <v>19</v>
      </c>
      <c r="B3144" s="1" t="s">
        <v>2167</v>
      </c>
    </row>
    <row r="3145" spans="1:2">
      <c r="A3145" s="7" t="s">
        <v>19</v>
      </c>
      <c r="B3145" s="1" t="s">
        <v>2135</v>
      </c>
    </row>
    <row r="3146" spans="1:2">
      <c r="A3146" s="7" t="s">
        <v>19</v>
      </c>
      <c r="B3146" s="1" t="s">
        <v>2136</v>
      </c>
    </row>
    <row r="3147" spans="1:2">
      <c r="A3147" s="7" t="s">
        <v>19</v>
      </c>
      <c r="B3147" s="1" t="s">
        <v>2168</v>
      </c>
    </row>
    <row r="3148" spans="1:2">
      <c r="A3148" s="7" t="s">
        <v>19</v>
      </c>
      <c r="B3148" s="1" t="s">
        <v>2169</v>
      </c>
    </row>
    <row r="3149" spans="1:2">
      <c r="A3149" s="7" t="s">
        <v>19</v>
      </c>
      <c r="B3149" s="1" t="s">
        <v>2170</v>
      </c>
    </row>
    <row r="3150" spans="1:2">
      <c r="A3150" s="7" t="s">
        <v>19</v>
      </c>
      <c r="B3150" s="1" t="s">
        <v>2171</v>
      </c>
    </row>
    <row r="3151" spans="1:2">
      <c r="A3151" s="7" t="s">
        <v>19</v>
      </c>
      <c r="B3151" s="1" t="s">
        <v>2172</v>
      </c>
    </row>
    <row r="3152" spans="1:2">
      <c r="A3152" s="7" t="s">
        <v>19</v>
      </c>
      <c r="B3152" s="1" t="s">
        <v>2173</v>
      </c>
    </row>
    <row r="3153" spans="1:2">
      <c r="A3153" s="7" t="s">
        <v>19</v>
      </c>
      <c r="B3153" s="1" t="s">
        <v>2174</v>
      </c>
    </row>
    <row r="3154" spans="1:2">
      <c r="A3154" s="7" t="s">
        <v>19</v>
      </c>
      <c r="B3154" s="1" t="s">
        <v>2175</v>
      </c>
    </row>
    <row r="3155" spans="1:2">
      <c r="A3155" s="7" t="s">
        <v>19</v>
      </c>
      <c r="B3155" s="1" t="s">
        <v>2176</v>
      </c>
    </row>
    <row r="3156" spans="1:2">
      <c r="A3156" s="7" t="s">
        <v>19</v>
      </c>
      <c r="B3156" s="1" t="s">
        <v>2419</v>
      </c>
    </row>
    <row r="3157" spans="1:2">
      <c r="A3157" s="7" t="s">
        <v>19</v>
      </c>
      <c r="B3157" s="1" t="s">
        <v>2420</v>
      </c>
    </row>
    <row r="3158" spans="1:2">
      <c r="A3158" s="7" t="s">
        <v>19</v>
      </c>
      <c r="B3158" s="1" t="s">
        <v>2421</v>
      </c>
    </row>
    <row r="3159" spans="1:2">
      <c r="A3159" s="7" t="s">
        <v>19</v>
      </c>
      <c r="B3159" s="1" t="s">
        <v>2422</v>
      </c>
    </row>
    <row r="3160" spans="1:2">
      <c r="A3160" s="7" t="s">
        <v>19</v>
      </c>
      <c r="B3160" s="1" t="s">
        <v>2423</v>
      </c>
    </row>
    <row r="3161" spans="1:2">
      <c r="A3161" s="7" t="s">
        <v>19</v>
      </c>
      <c r="B3161" s="1" t="s">
        <v>2437</v>
      </c>
    </row>
    <row r="3162" spans="1:2">
      <c r="A3162" s="7" t="s">
        <v>19</v>
      </c>
      <c r="B3162" s="1" t="s">
        <v>2424</v>
      </c>
    </row>
    <row r="3163" spans="1:2">
      <c r="A3163" s="7" t="s">
        <v>19</v>
      </c>
      <c r="B3163" s="1" t="s">
        <v>2425</v>
      </c>
    </row>
    <row r="3164" spans="1:2">
      <c r="A3164" s="7" t="s">
        <v>19</v>
      </c>
      <c r="B3164" s="1" t="s">
        <v>2130</v>
      </c>
    </row>
    <row r="3165" spans="1:2">
      <c r="A3165" s="7" t="s">
        <v>19</v>
      </c>
      <c r="B3165" s="1" t="s">
        <v>2131</v>
      </c>
    </row>
    <row r="3166" spans="1:2">
      <c r="A3166" s="7" t="s">
        <v>19</v>
      </c>
      <c r="B3166" s="1" t="s">
        <v>2426</v>
      </c>
    </row>
    <row r="3167" spans="1:2">
      <c r="A3167" s="7" t="s">
        <v>19</v>
      </c>
      <c r="B3167" s="1" t="s">
        <v>2427</v>
      </c>
    </row>
    <row r="3168" spans="1:2">
      <c r="A3168" s="7" t="s">
        <v>19</v>
      </c>
      <c r="B3168" s="1" t="s">
        <v>2428</v>
      </c>
    </row>
    <row r="3169" spans="1:2">
      <c r="A3169" s="7" t="s">
        <v>19</v>
      </c>
      <c r="B3169" s="1" t="s">
        <v>2135</v>
      </c>
    </row>
    <row r="3170" spans="1:2">
      <c r="A3170" s="7" t="s">
        <v>19</v>
      </c>
      <c r="B3170" s="1" t="s">
        <v>2136</v>
      </c>
    </row>
    <row r="3171" spans="1:2">
      <c r="A3171" s="7" t="s">
        <v>19</v>
      </c>
      <c r="B3171" s="1" t="s">
        <v>2176</v>
      </c>
    </row>
    <row r="3172" spans="1:2" s="131" customFormat="1">
      <c r="A3172" s="129" t="s">
        <v>19</v>
      </c>
      <c r="B3172" s="130" t="s">
        <v>3645</v>
      </c>
    </row>
    <row r="3173" spans="1:2" s="131" customFormat="1">
      <c r="A3173" s="129" t="s">
        <v>19</v>
      </c>
      <c r="B3173" s="130" t="s">
        <v>2177</v>
      </c>
    </row>
    <row r="3174" spans="1:2" s="131" customFormat="1">
      <c r="A3174" s="129" t="s">
        <v>19</v>
      </c>
      <c r="B3174" s="130" t="s">
        <v>2849</v>
      </c>
    </row>
    <row r="3175" spans="1:2" s="131" customFormat="1">
      <c r="A3175" s="129" t="s">
        <v>19</v>
      </c>
      <c r="B3175" s="130" t="s">
        <v>2178</v>
      </c>
    </row>
    <row r="3176" spans="1:2" s="131" customFormat="1">
      <c r="A3176" s="129" t="s">
        <v>19</v>
      </c>
      <c r="B3176" s="130" t="s">
        <v>2179</v>
      </c>
    </row>
    <row r="3177" spans="1:2" s="131" customFormat="1">
      <c r="A3177" s="129" t="s">
        <v>19</v>
      </c>
      <c r="B3177" s="130" t="s">
        <v>3646</v>
      </c>
    </row>
    <row r="3178" spans="1:2" s="131" customFormat="1">
      <c r="A3178" s="129" t="s">
        <v>19</v>
      </c>
      <c r="B3178" s="130" t="s">
        <v>2180</v>
      </c>
    </row>
    <row r="3179" spans="1:2" s="131" customFormat="1">
      <c r="A3179" s="129" t="s">
        <v>19</v>
      </c>
      <c r="B3179" s="130" t="s">
        <v>3642</v>
      </c>
    </row>
    <row r="3180" spans="1:2" s="131" customFormat="1">
      <c r="A3180" s="129" t="s">
        <v>19</v>
      </c>
      <c r="B3180" s="130" t="s">
        <v>2181</v>
      </c>
    </row>
    <row r="3181" spans="1:2" s="131" customFormat="1">
      <c r="A3181" s="129" t="s">
        <v>19</v>
      </c>
      <c r="B3181" s="130" t="s">
        <v>2182</v>
      </c>
    </row>
    <row r="3182" spans="1:2" s="131" customFormat="1">
      <c r="A3182" s="129" t="s">
        <v>19</v>
      </c>
      <c r="B3182" s="130" t="s">
        <v>2183</v>
      </c>
    </row>
    <row r="3183" spans="1:2" s="131" customFormat="1">
      <c r="A3183" s="129" t="s">
        <v>19</v>
      </c>
      <c r="B3183" s="130" t="s">
        <v>2184</v>
      </c>
    </row>
    <row r="3184" spans="1:2" s="131" customFormat="1">
      <c r="A3184" s="129" t="s">
        <v>19</v>
      </c>
      <c r="B3184" s="130" t="s">
        <v>2185</v>
      </c>
    </row>
    <row r="3185" spans="1:2" s="131" customFormat="1">
      <c r="A3185" s="129" t="s">
        <v>19</v>
      </c>
      <c r="B3185" s="130" t="s">
        <v>2186</v>
      </c>
    </row>
    <row r="3186" spans="1:2" s="131" customFormat="1">
      <c r="A3186" s="129" t="s">
        <v>19</v>
      </c>
      <c r="B3186" s="130" t="s">
        <v>2187</v>
      </c>
    </row>
    <row r="3187" spans="1:2" s="131" customFormat="1">
      <c r="A3187" s="129" t="s">
        <v>19</v>
      </c>
      <c r="B3187" s="130" t="s">
        <v>3644</v>
      </c>
    </row>
    <row r="3188" spans="1:2" s="131" customFormat="1">
      <c r="A3188" s="129" t="s">
        <v>19</v>
      </c>
      <c r="B3188" s="130" t="s">
        <v>2188</v>
      </c>
    </row>
    <row r="3189" spans="1:2" s="131" customFormat="1">
      <c r="A3189" s="129" t="s">
        <v>19</v>
      </c>
      <c r="B3189" s="130" t="s">
        <v>2848</v>
      </c>
    </row>
    <row r="3190" spans="1:2" s="131" customFormat="1">
      <c r="A3190" s="129" t="s">
        <v>19</v>
      </c>
      <c r="B3190" s="130" t="s">
        <v>2189</v>
      </c>
    </row>
    <row r="3191" spans="1:2" s="131" customFormat="1">
      <c r="A3191" s="129" t="s">
        <v>19</v>
      </c>
      <c r="B3191" s="130" t="s">
        <v>2190</v>
      </c>
    </row>
    <row r="3192" spans="1:2" s="131" customFormat="1">
      <c r="A3192" s="129" t="s">
        <v>19</v>
      </c>
      <c r="B3192" s="130" t="s">
        <v>3647</v>
      </c>
    </row>
    <row r="3193" spans="1:2" s="131" customFormat="1">
      <c r="A3193" s="129" t="s">
        <v>19</v>
      </c>
      <c r="B3193" s="130" t="s">
        <v>2191</v>
      </c>
    </row>
    <row r="3194" spans="1:2" s="131" customFormat="1">
      <c r="A3194" s="129" t="s">
        <v>19</v>
      </c>
      <c r="B3194" s="130" t="s">
        <v>3643</v>
      </c>
    </row>
    <row r="3195" spans="1:2">
      <c r="A3195" s="7" t="s">
        <v>19</v>
      </c>
      <c r="B3195" s="1" t="s">
        <v>2181</v>
      </c>
    </row>
    <row r="3196" spans="1:2">
      <c r="A3196" s="7" t="s">
        <v>19</v>
      </c>
      <c r="B3196" s="1" t="s">
        <v>2182</v>
      </c>
    </row>
    <row r="3197" spans="1:2">
      <c r="A3197" s="7" t="s">
        <v>19</v>
      </c>
      <c r="B3197" s="1" t="s">
        <v>2192</v>
      </c>
    </row>
    <row r="3198" spans="1:2">
      <c r="A3198" s="7" t="s">
        <v>19</v>
      </c>
      <c r="B3198" s="1" t="s">
        <v>2193</v>
      </c>
    </row>
    <row r="3199" spans="1:2">
      <c r="A3199" s="7" t="s">
        <v>19</v>
      </c>
      <c r="B3199" s="1" t="s">
        <v>2194</v>
      </c>
    </row>
    <row r="3200" spans="1:2">
      <c r="A3200" s="7" t="s">
        <v>19</v>
      </c>
      <c r="B3200" s="1" t="s">
        <v>2186</v>
      </c>
    </row>
    <row r="3201" spans="1:2">
      <c r="A3201" s="7" t="s">
        <v>19</v>
      </c>
      <c r="B3201" s="1" t="s">
        <v>2187</v>
      </c>
    </row>
    <row r="3202" spans="1:2">
      <c r="A3202" s="7" t="s">
        <v>19</v>
      </c>
      <c r="B3202" s="1" t="s">
        <v>2195</v>
      </c>
    </row>
    <row r="3203" spans="1:2">
      <c r="A3203" s="7" t="s">
        <v>19</v>
      </c>
      <c r="B3203" s="1" t="s">
        <v>2196</v>
      </c>
    </row>
    <row r="3204" spans="1:2">
      <c r="A3204" s="7" t="s">
        <v>19</v>
      </c>
      <c r="B3204" s="1" t="s">
        <v>2197</v>
      </c>
    </row>
    <row r="3205" spans="1:2">
      <c r="A3205" s="7" t="s">
        <v>19</v>
      </c>
      <c r="B3205" s="1" t="s">
        <v>2198</v>
      </c>
    </row>
    <row r="3206" spans="1:2">
      <c r="A3206" s="7" t="s">
        <v>19</v>
      </c>
      <c r="B3206" s="1" t="s">
        <v>2429</v>
      </c>
    </row>
    <row r="3207" spans="1:2">
      <c r="A3207" s="7" t="s">
        <v>19</v>
      </c>
      <c r="B3207" s="1" t="s">
        <v>2430</v>
      </c>
    </row>
    <row r="3208" spans="1:2">
      <c r="A3208" s="7" t="s">
        <v>19</v>
      </c>
      <c r="B3208" s="1" t="s">
        <v>2431</v>
      </c>
    </row>
    <row r="3209" spans="1:2">
      <c r="A3209" s="7" t="s">
        <v>19</v>
      </c>
      <c r="B3209" s="1" t="s">
        <v>2432</v>
      </c>
    </row>
    <row r="3210" spans="1:2">
      <c r="A3210" s="7" t="s">
        <v>19</v>
      </c>
      <c r="B3210" s="1" t="s">
        <v>2433</v>
      </c>
    </row>
    <row r="3211" spans="1:2">
      <c r="A3211" s="7" t="s">
        <v>19</v>
      </c>
      <c r="B3211" s="1" t="s">
        <v>2434</v>
      </c>
    </row>
    <row r="3212" spans="1:2">
      <c r="A3212" s="7" t="s">
        <v>19</v>
      </c>
      <c r="B3212" s="1" t="s">
        <v>2435</v>
      </c>
    </row>
    <row r="3213" spans="1:2">
      <c r="A3213" s="7" t="s">
        <v>19</v>
      </c>
      <c r="B3213" s="1" t="s">
        <v>2199</v>
      </c>
    </row>
    <row r="3214" spans="1:2">
      <c r="A3214" s="7" t="s">
        <v>19</v>
      </c>
      <c r="B3214" s="1" t="s">
        <v>2436</v>
      </c>
    </row>
    <row r="3215" spans="1:2">
      <c r="A3215" s="7" t="s">
        <v>19</v>
      </c>
      <c r="B3215" s="1" t="s">
        <v>2200</v>
      </c>
    </row>
    <row r="3216" spans="1:2">
      <c r="A3216" s="7" t="s">
        <v>19</v>
      </c>
      <c r="B3216" s="1" t="s">
        <v>2201</v>
      </c>
    </row>
    <row r="3217" spans="1:2">
      <c r="A3217" s="7" t="s">
        <v>19</v>
      </c>
      <c r="B3217" s="1" t="s">
        <v>2202</v>
      </c>
    </row>
    <row r="3218" spans="1:2">
      <c r="A3218" s="7" t="s">
        <v>19</v>
      </c>
      <c r="B3218" s="1" t="s">
        <v>2203</v>
      </c>
    </row>
    <row r="3219" spans="1:2">
      <c r="A3219" s="7" t="s">
        <v>19</v>
      </c>
      <c r="B3219" s="1" t="s">
        <v>2204</v>
      </c>
    </row>
    <row r="3220" spans="1:2">
      <c r="A3220" s="7" t="s">
        <v>19</v>
      </c>
      <c r="B3220" s="1" t="s">
        <v>2205</v>
      </c>
    </row>
    <row r="3221" spans="1:2">
      <c r="A3221" s="7" t="s">
        <v>19</v>
      </c>
      <c r="B3221" s="1" t="s">
        <v>2206</v>
      </c>
    </row>
    <row r="3222" spans="1:2">
      <c r="A3222" s="7" t="s">
        <v>19</v>
      </c>
      <c r="B3222" s="1" t="s">
        <v>2207</v>
      </c>
    </row>
    <row r="3223" spans="1:2">
      <c r="A3223" s="7" t="s">
        <v>19</v>
      </c>
      <c r="B3223" s="1" t="s">
        <v>2208</v>
      </c>
    </row>
    <row r="3224" spans="1:2">
      <c r="A3224" s="7" t="s">
        <v>19</v>
      </c>
      <c r="B3224" s="1" t="s">
        <v>2209</v>
      </c>
    </row>
    <row r="3225" spans="1:2">
      <c r="A3225" s="7" t="s">
        <v>19</v>
      </c>
      <c r="B3225" s="1" t="s">
        <v>2210</v>
      </c>
    </row>
    <row r="3226" spans="1:2">
      <c r="A3226" s="7" t="s">
        <v>19</v>
      </c>
      <c r="B3226" s="1" t="s">
        <v>2211</v>
      </c>
    </row>
    <row r="3227" spans="1:2">
      <c r="A3227" s="7" t="s">
        <v>19</v>
      </c>
      <c r="B3227" s="1" t="s">
        <v>96</v>
      </c>
    </row>
    <row r="3228" spans="1:2">
      <c r="A3228" s="7" t="s">
        <v>19</v>
      </c>
      <c r="B3228" s="1"/>
    </row>
    <row r="3229" spans="1:2">
      <c r="A3229" s="7" t="s">
        <v>19</v>
      </c>
      <c r="B3229" s="1" t="s">
        <v>3102</v>
      </c>
    </row>
    <row r="3230" spans="1:2">
      <c r="A3230" s="7" t="s">
        <v>19</v>
      </c>
      <c r="B3230" s="1" t="s">
        <v>3103</v>
      </c>
    </row>
    <row r="3231" spans="1:2">
      <c r="A3231" s="7" t="s">
        <v>19</v>
      </c>
      <c r="B3231" s="1" t="s">
        <v>2654</v>
      </c>
    </row>
    <row r="3232" spans="1:2">
      <c r="A3232" s="7" t="s">
        <v>19</v>
      </c>
      <c r="B3232" s="1" t="s">
        <v>2655</v>
      </c>
    </row>
    <row r="3233" spans="1:2">
      <c r="A3233" s="7" t="s">
        <v>19</v>
      </c>
      <c r="B3233" s="1" t="s">
        <v>2656</v>
      </c>
    </row>
    <row r="3234" spans="1:2">
      <c r="A3234" s="7" t="s">
        <v>19</v>
      </c>
      <c r="B3234" s="1"/>
    </row>
    <row r="3235" spans="1:2">
      <c r="A3235" s="7" t="s">
        <v>19</v>
      </c>
      <c r="B3235" s="1" t="s">
        <v>2657</v>
      </c>
    </row>
    <row r="3236" spans="1:2">
      <c r="A3236" s="7" t="s">
        <v>19</v>
      </c>
      <c r="B3236" s="1"/>
    </row>
    <row r="3237" spans="1:2">
      <c r="A3237" s="7" t="s">
        <v>19</v>
      </c>
      <c r="B3237" s="1" t="s">
        <v>2658</v>
      </c>
    </row>
    <row r="3238" spans="1:2">
      <c r="A3238" s="7" t="s">
        <v>19</v>
      </c>
      <c r="B3238" s="1" t="s">
        <v>2659</v>
      </c>
    </row>
    <row r="3239" spans="1:2">
      <c r="A3239" s="7" t="s">
        <v>19</v>
      </c>
      <c r="B3239" s="1" t="s">
        <v>2660</v>
      </c>
    </row>
    <row r="3240" spans="1:2">
      <c r="A3240" s="7" t="s">
        <v>19</v>
      </c>
      <c r="B3240" s="1" t="s">
        <v>2661</v>
      </c>
    </row>
    <row r="3241" spans="1:2">
      <c r="A3241" s="7" t="s">
        <v>19</v>
      </c>
      <c r="B3241" s="1" t="s">
        <v>2662</v>
      </c>
    </row>
    <row r="3242" spans="1:2">
      <c r="A3242" s="7" t="s">
        <v>19</v>
      </c>
      <c r="B3242" s="1" t="s">
        <v>2663</v>
      </c>
    </row>
    <row r="3243" spans="1:2">
      <c r="A3243" s="7" t="s">
        <v>19</v>
      </c>
      <c r="B3243" s="1" t="s">
        <v>2664</v>
      </c>
    </row>
    <row r="3244" spans="1:2">
      <c r="A3244" s="7" t="s">
        <v>19</v>
      </c>
      <c r="B3244" s="1" t="s">
        <v>2665</v>
      </c>
    </row>
    <row r="3245" spans="1:2">
      <c r="A3245" s="7" t="s">
        <v>19</v>
      </c>
      <c r="B3245" s="1"/>
    </row>
    <row r="3246" spans="1:2">
      <c r="A3246" s="7" t="s">
        <v>19</v>
      </c>
      <c r="B3246" s="1" t="s">
        <v>2666</v>
      </c>
    </row>
    <row r="3247" spans="1:2">
      <c r="A3247" s="7" t="s">
        <v>19</v>
      </c>
      <c r="B3247" s="1" t="s">
        <v>2667</v>
      </c>
    </row>
    <row r="3248" spans="1:2">
      <c r="A3248" s="7" t="s">
        <v>19</v>
      </c>
      <c r="B3248" s="1" t="s">
        <v>2668</v>
      </c>
    </row>
    <row r="3249" spans="1:2">
      <c r="A3249" s="7" t="s">
        <v>19</v>
      </c>
      <c r="B3249" s="1" t="s">
        <v>2669</v>
      </c>
    </row>
    <row r="3250" spans="1:2">
      <c r="A3250" s="7" t="s">
        <v>19</v>
      </c>
      <c r="B3250" s="1" t="s">
        <v>2670</v>
      </c>
    </row>
    <row r="3251" spans="1:2">
      <c r="A3251" s="7" t="s">
        <v>19</v>
      </c>
      <c r="B3251" s="1" t="s">
        <v>2671</v>
      </c>
    </row>
    <row r="3252" spans="1:2" s="131" customFormat="1">
      <c r="A3252" s="129" t="s">
        <v>19</v>
      </c>
      <c r="B3252" s="130" t="s">
        <v>3639</v>
      </c>
    </row>
    <row r="3253" spans="1:2">
      <c r="A3253" s="7" t="s">
        <v>19</v>
      </c>
      <c r="B3253" s="1" t="s">
        <v>96</v>
      </c>
    </row>
    <row r="3254" spans="1:2">
      <c r="A3254" s="7" t="s">
        <v>19</v>
      </c>
      <c r="B3254" s="1" t="s">
        <v>3104</v>
      </c>
    </row>
    <row r="3255" spans="1:2">
      <c r="A3255" s="7" t="s">
        <v>19</v>
      </c>
      <c r="B3255" s="1" t="s">
        <v>3105</v>
      </c>
    </row>
    <row r="3256" spans="1:2">
      <c r="A3256" s="7" t="s">
        <v>19</v>
      </c>
      <c r="B3256" s="1" t="s">
        <v>3106</v>
      </c>
    </row>
    <row r="3257" spans="1:2">
      <c r="A3257" s="7" t="s">
        <v>19</v>
      </c>
      <c r="B3257" s="1" t="s">
        <v>3107</v>
      </c>
    </row>
    <row r="3258" spans="1:2">
      <c r="A3258" s="7" t="s">
        <v>19</v>
      </c>
      <c r="B3258" s="1" t="s">
        <v>3108</v>
      </c>
    </row>
    <row r="3259" spans="1:2">
      <c r="A3259" s="7" t="s">
        <v>19</v>
      </c>
      <c r="B3259" s="1" t="s">
        <v>3109</v>
      </c>
    </row>
    <row r="3260" spans="1:2">
      <c r="A3260" s="7" t="s">
        <v>19</v>
      </c>
      <c r="B3260" s="1" t="s">
        <v>3110</v>
      </c>
    </row>
    <row r="3261" spans="1:2">
      <c r="A3261" s="7" t="s">
        <v>19</v>
      </c>
      <c r="B3261" s="1" t="s">
        <v>3111</v>
      </c>
    </row>
    <row r="3262" spans="1:2">
      <c r="A3262" s="7" t="s">
        <v>19</v>
      </c>
      <c r="B3262" s="1" t="s">
        <v>3112</v>
      </c>
    </row>
    <row r="3263" spans="1:2">
      <c r="A3263" s="7" t="s">
        <v>19</v>
      </c>
      <c r="B3263" s="1" t="s">
        <v>3113</v>
      </c>
    </row>
    <row r="3264" spans="1:2">
      <c r="A3264" s="7" t="s">
        <v>19</v>
      </c>
      <c r="B3264" s="1" t="s">
        <v>3114</v>
      </c>
    </row>
    <row r="3265" spans="1:2">
      <c r="A3265" s="7" t="s">
        <v>19</v>
      </c>
      <c r="B3265" s="1" t="s">
        <v>3115</v>
      </c>
    </row>
    <row r="3266" spans="1:2">
      <c r="A3266" s="7" t="s">
        <v>19</v>
      </c>
      <c r="B3266" s="1"/>
    </row>
    <row r="3267" spans="1:2" s="135" customFormat="1">
      <c r="A3267" s="133" t="s">
        <v>19</v>
      </c>
      <c r="B3267" s="134" t="s">
        <v>3730</v>
      </c>
    </row>
    <row r="3268" spans="1:2" s="135" customFormat="1">
      <c r="A3268" s="133" t="s">
        <v>19</v>
      </c>
      <c r="B3268" s="134" t="s">
        <v>3731</v>
      </c>
    </row>
    <row r="3269" spans="1:2">
      <c r="A3269" s="7" t="s">
        <v>19</v>
      </c>
      <c r="B3269" s="1" t="s">
        <v>711</v>
      </c>
    </row>
    <row r="3270" spans="1:2">
      <c r="A3270" s="7" t="s">
        <v>19</v>
      </c>
      <c r="B3270" s="1" t="s">
        <v>712</v>
      </c>
    </row>
    <row r="3271" spans="1:2">
      <c r="A3271" s="7" t="s">
        <v>19</v>
      </c>
      <c r="B3271" s="1" t="s">
        <v>860</v>
      </c>
    </row>
    <row r="3272" spans="1:2">
      <c r="A3272" s="7" t="s">
        <v>19</v>
      </c>
      <c r="B3272" s="1" t="s">
        <v>861</v>
      </c>
    </row>
    <row r="3273" spans="1:2">
      <c r="A3273" s="7" t="s">
        <v>19</v>
      </c>
      <c r="B3273" s="1" t="s">
        <v>862</v>
      </c>
    </row>
    <row r="3274" spans="1:2">
      <c r="A3274" s="7" t="s">
        <v>19</v>
      </c>
      <c r="B3274" s="1"/>
    </row>
    <row r="3275" spans="1:2">
      <c r="A3275" s="7" t="s">
        <v>19</v>
      </c>
      <c r="B3275" s="8" t="s">
        <v>1430</v>
      </c>
    </row>
    <row r="3276" spans="1:2" s="131" customFormat="1">
      <c r="A3276" s="129" t="s">
        <v>19</v>
      </c>
      <c r="B3276" s="130" t="s">
        <v>1488</v>
      </c>
    </row>
    <row r="3277" spans="1:2" s="131" customFormat="1">
      <c r="A3277" s="129" t="s">
        <v>19</v>
      </c>
      <c r="B3277" s="130" t="s">
        <v>3071</v>
      </c>
    </row>
    <row r="3278" spans="1:2" s="131" customFormat="1">
      <c r="A3278" s="129" t="s">
        <v>19</v>
      </c>
      <c r="B3278" s="130" t="s">
        <v>1431</v>
      </c>
    </row>
    <row r="3279" spans="1:2" s="131" customFormat="1">
      <c r="A3279" s="129" t="s">
        <v>19</v>
      </c>
      <c r="B3279" s="130" t="s">
        <v>96</v>
      </c>
    </row>
    <row r="3280" spans="1:2" s="131" customFormat="1">
      <c r="A3280" s="129" t="s">
        <v>19</v>
      </c>
      <c r="B3280" s="130" t="s">
        <v>1489</v>
      </c>
    </row>
    <row r="3281" spans="1:2" s="131" customFormat="1">
      <c r="A3281" s="129" t="s">
        <v>19</v>
      </c>
      <c r="B3281" s="130" t="s">
        <v>1490</v>
      </c>
    </row>
    <row r="3282" spans="1:2" s="131" customFormat="1">
      <c r="A3282" s="129" t="s">
        <v>19</v>
      </c>
      <c r="B3282" s="130" t="s">
        <v>3071</v>
      </c>
    </row>
    <row r="3283" spans="1:2" s="131" customFormat="1">
      <c r="A3283" s="129" t="s">
        <v>19</v>
      </c>
      <c r="B3283" s="130" t="s">
        <v>1432</v>
      </c>
    </row>
    <row r="3284" spans="1:2" s="131" customFormat="1">
      <c r="A3284" s="129" t="s">
        <v>19</v>
      </c>
      <c r="B3284" s="130" t="s">
        <v>96</v>
      </c>
    </row>
    <row r="3285" spans="1:2" s="131" customFormat="1">
      <c r="A3285" s="129" t="s">
        <v>19</v>
      </c>
      <c r="B3285" s="130" t="s">
        <v>1491</v>
      </c>
    </row>
    <row r="3286" spans="1:2" s="131" customFormat="1">
      <c r="A3286" s="129" t="s">
        <v>19</v>
      </c>
      <c r="B3286" s="130" t="s">
        <v>1492</v>
      </c>
    </row>
    <row r="3287" spans="1:2" s="131" customFormat="1">
      <c r="A3287" s="129" t="s">
        <v>19</v>
      </c>
      <c r="B3287" s="130" t="s">
        <v>3071</v>
      </c>
    </row>
    <row r="3288" spans="1:2" s="131" customFormat="1">
      <c r="A3288" s="129" t="s">
        <v>19</v>
      </c>
      <c r="B3288" s="130" t="s">
        <v>1433</v>
      </c>
    </row>
    <row r="3289" spans="1:2" s="131" customFormat="1">
      <c r="A3289" s="129" t="s">
        <v>19</v>
      </c>
      <c r="B3289" s="130" t="s">
        <v>96</v>
      </c>
    </row>
    <row r="3290" spans="1:2" s="131" customFormat="1">
      <c r="A3290" s="129" t="s">
        <v>19</v>
      </c>
      <c r="B3290" s="130" t="s">
        <v>1493</v>
      </c>
    </row>
    <row r="3291" spans="1:2" s="131" customFormat="1">
      <c r="A3291" s="129" t="s">
        <v>19</v>
      </c>
      <c r="B3291" s="130" t="s">
        <v>1838</v>
      </c>
    </row>
    <row r="3292" spans="1:2" s="131" customFormat="1">
      <c r="A3292" s="129" t="s">
        <v>19</v>
      </c>
      <c r="B3292" s="130" t="s">
        <v>1494</v>
      </c>
    </row>
    <row r="3293" spans="1:2" s="131" customFormat="1">
      <c r="A3293" s="129" t="s">
        <v>19</v>
      </c>
      <c r="B3293" s="130" t="s">
        <v>1495</v>
      </c>
    </row>
    <row r="3294" spans="1:2" s="131" customFormat="1">
      <c r="A3294" s="129" t="s">
        <v>19</v>
      </c>
      <c r="B3294" s="130" t="s">
        <v>1434</v>
      </c>
    </row>
    <row r="3295" spans="1:2" s="131" customFormat="1">
      <c r="A3295" s="129" t="s">
        <v>19</v>
      </c>
      <c r="B3295" s="130" t="s">
        <v>1435</v>
      </c>
    </row>
    <row r="3296" spans="1:2" s="131" customFormat="1">
      <c r="A3296" s="129" t="s">
        <v>19</v>
      </c>
      <c r="B3296" s="130" t="s">
        <v>1436</v>
      </c>
    </row>
    <row r="3297" spans="1:2" s="131" customFormat="1">
      <c r="A3297" s="129" t="s">
        <v>19</v>
      </c>
      <c r="B3297" s="130"/>
    </row>
    <row r="3298" spans="1:2" s="131" customFormat="1">
      <c r="A3298" s="129" t="s">
        <v>19</v>
      </c>
      <c r="B3298" s="130" t="s">
        <v>1437</v>
      </c>
    </row>
    <row r="3299" spans="1:2" s="131" customFormat="1">
      <c r="A3299" s="129" t="s">
        <v>19</v>
      </c>
      <c r="B3299" s="130" t="s">
        <v>1438</v>
      </c>
    </row>
    <row r="3300" spans="1:2" s="131" customFormat="1">
      <c r="A3300" s="129" t="s">
        <v>19</v>
      </c>
      <c r="B3300" s="130" t="s">
        <v>1439</v>
      </c>
    </row>
    <row r="3301" spans="1:2" s="131" customFormat="1">
      <c r="A3301" s="129" t="s">
        <v>19</v>
      </c>
      <c r="B3301" s="130" t="s">
        <v>1440</v>
      </c>
    </row>
    <row r="3302" spans="1:2" s="131" customFormat="1">
      <c r="A3302" s="129" t="s">
        <v>19</v>
      </c>
      <c r="B3302" s="130" t="s">
        <v>1441</v>
      </c>
    </row>
    <row r="3303" spans="1:2" s="131" customFormat="1">
      <c r="A3303" s="129" t="s">
        <v>19</v>
      </c>
      <c r="B3303" s="130"/>
    </row>
    <row r="3304" spans="1:2" s="131" customFormat="1">
      <c r="A3304" s="129" t="s">
        <v>19</v>
      </c>
      <c r="B3304" s="130" t="s">
        <v>1442</v>
      </c>
    </row>
    <row r="3305" spans="1:2" s="131" customFormat="1">
      <c r="A3305" s="129" t="s">
        <v>19</v>
      </c>
      <c r="B3305" s="130" t="s">
        <v>1443</v>
      </c>
    </row>
    <row r="3306" spans="1:2" s="131" customFormat="1">
      <c r="A3306" s="129" t="s">
        <v>19</v>
      </c>
      <c r="B3306" s="130" t="s">
        <v>1444</v>
      </c>
    </row>
    <row r="3307" spans="1:2" s="131" customFormat="1">
      <c r="A3307" s="129" t="s">
        <v>19</v>
      </c>
      <c r="B3307" s="130" t="s">
        <v>96</v>
      </c>
    </row>
    <row r="3308" spans="1:2" s="131" customFormat="1">
      <c r="A3308" s="129" t="s">
        <v>19</v>
      </c>
      <c r="B3308" s="130" t="s">
        <v>1496</v>
      </c>
    </row>
    <row r="3309" spans="1:2" s="131" customFormat="1">
      <c r="A3309" s="129" t="s">
        <v>19</v>
      </c>
      <c r="B3309" s="130" t="s">
        <v>3071</v>
      </c>
    </row>
    <row r="3310" spans="1:2" s="131" customFormat="1">
      <c r="A3310" s="129" t="s">
        <v>19</v>
      </c>
      <c r="B3310" s="130"/>
    </row>
    <row r="3311" spans="1:2" s="131" customFormat="1">
      <c r="A3311" s="129" t="s">
        <v>19</v>
      </c>
      <c r="B3311" s="130" t="s">
        <v>997</v>
      </c>
    </row>
    <row r="3312" spans="1:2" s="131" customFormat="1">
      <c r="A3312" s="129" t="s">
        <v>19</v>
      </c>
      <c r="B3312" s="130" t="s">
        <v>1445</v>
      </c>
    </row>
    <row r="3313" spans="1:2" s="131" customFormat="1">
      <c r="A3313" s="129" t="s">
        <v>19</v>
      </c>
      <c r="B3313" s="130" t="s">
        <v>309</v>
      </c>
    </row>
    <row r="3314" spans="1:2" s="131" customFormat="1">
      <c r="A3314" s="129" t="s">
        <v>19</v>
      </c>
      <c r="B3314" s="130" t="s">
        <v>1446</v>
      </c>
    </row>
    <row r="3315" spans="1:2" s="131" customFormat="1">
      <c r="A3315" s="129" t="s">
        <v>19</v>
      </c>
      <c r="B3315" s="130" t="s">
        <v>1447</v>
      </c>
    </row>
    <row r="3316" spans="1:2" s="131" customFormat="1">
      <c r="A3316" s="129" t="s">
        <v>19</v>
      </c>
      <c r="B3316" s="130" t="s">
        <v>1448</v>
      </c>
    </row>
    <row r="3317" spans="1:2" s="131" customFormat="1">
      <c r="A3317" s="129" t="s">
        <v>19</v>
      </c>
      <c r="B3317" s="130" t="s">
        <v>1449</v>
      </c>
    </row>
    <row r="3318" spans="1:2" s="131" customFormat="1">
      <c r="A3318" s="129" t="s">
        <v>19</v>
      </c>
      <c r="B3318" s="130" t="s">
        <v>1450</v>
      </c>
    </row>
    <row r="3319" spans="1:2" s="131" customFormat="1">
      <c r="A3319" s="129" t="s">
        <v>19</v>
      </c>
      <c r="B3319" s="130" t="s">
        <v>1451</v>
      </c>
    </row>
    <row r="3320" spans="1:2" s="131" customFormat="1">
      <c r="A3320" s="129" t="s">
        <v>19</v>
      </c>
      <c r="B3320" s="130" t="s">
        <v>1452</v>
      </c>
    </row>
    <row r="3321" spans="1:2" s="131" customFormat="1">
      <c r="A3321" s="129" t="s">
        <v>19</v>
      </c>
      <c r="B3321" s="130" t="s">
        <v>627</v>
      </c>
    </row>
    <row r="3322" spans="1:2" s="131" customFormat="1">
      <c r="A3322" s="129" t="s">
        <v>19</v>
      </c>
      <c r="B3322" s="130" t="s">
        <v>317</v>
      </c>
    </row>
    <row r="3323" spans="1:2" s="131" customFormat="1">
      <c r="A3323" s="129" t="s">
        <v>19</v>
      </c>
      <c r="B3323" s="130" t="s">
        <v>1453</v>
      </c>
    </row>
    <row r="3324" spans="1:2" s="131" customFormat="1">
      <c r="A3324" s="129" t="s">
        <v>19</v>
      </c>
      <c r="B3324" s="130" t="s">
        <v>1454</v>
      </c>
    </row>
    <row r="3325" spans="1:2" s="131" customFormat="1">
      <c r="A3325" s="129" t="s">
        <v>19</v>
      </c>
      <c r="B3325" s="130" t="s">
        <v>3117</v>
      </c>
    </row>
    <row r="3326" spans="1:2" s="131" customFormat="1">
      <c r="A3326" s="129" t="s">
        <v>19</v>
      </c>
      <c r="B3326" s="130" t="s">
        <v>650</v>
      </c>
    </row>
    <row r="3327" spans="1:2" s="131" customFormat="1">
      <c r="A3327" s="129" t="s">
        <v>19</v>
      </c>
      <c r="B3327" s="130" t="s">
        <v>625</v>
      </c>
    </row>
    <row r="3328" spans="1:2" s="131" customFormat="1">
      <c r="A3328" s="129" t="s">
        <v>19</v>
      </c>
      <c r="B3328" s="130" t="s">
        <v>1455</v>
      </c>
    </row>
    <row r="3329" spans="1:2" s="131" customFormat="1">
      <c r="A3329" s="129" t="s">
        <v>19</v>
      </c>
      <c r="B3329" s="130" t="s">
        <v>1497</v>
      </c>
    </row>
    <row r="3330" spans="1:2" s="131" customFormat="1">
      <c r="A3330" s="129" t="s">
        <v>19</v>
      </c>
      <c r="B3330" s="130" t="s">
        <v>640</v>
      </c>
    </row>
    <row r="3331" spans="1:2" s="131" customFormat="1">
      <c r="A3331" s="129" t="s">
        <v>19</v>
      </c>
      <c r="B3331" s="130" t="s">
        <v>3119</v>
      </c>
    </row>
    <row r="3332" spans="1:2" s="131" customFormat="1">
      <c r="A3332" s="129" t="s">
        <v>19</v>
      </c>
      <c r="B3332" s="130" t="s">
        <v>650</v>
      </c>
    </row>
    <row r="3333" spans="1:2" s="131" customFormat="1">
      <c r="A3333" s="129" t="s">
        <v>19</v>
      </c>
      <c r="B3333" s="130" t="s">
        <v>625</v>
      </c>
    </row>
    <row r="3334" spans="1:2" s="131" customFormat="1">
      <c r="A3334" s="129" t="s">
        <v>19</v>
      </c>
      <c r="B3334" s="130"/>
    </row>
    <row r="3335" spans="1:2" s="131" customFormat="1">
      <c r="A3335" s="129" t="s">
        <v>19</v>
      </c>
      <c r="B3335" s="130" t="s">
        <v>1456</v>
      </c>
    </row>
    <row r="3336" spans="1:2" s="131" customFormat="1">
      <c r="A3336" s="129" t="s">
        <v>19</v>
      </c>
      <c r="B3336" s="130" t="s">
        <v>1457</v>
      </c>
    </row>
    <row r="3337" spans="1:2" s="131" customFormat="1">
      <c r="A3337" s="129" t="s">
        <v>19</v>
      </c>
      <c r="B3337" s="130" t="s">
        <v>1458</v>
      </c>
    </row>
    <row r="3338" spans="1:2" s="131" customFormat="1">
      <c r="A3338" s="129" t="s">
        <v>19</v>
      </c>
      <c r="B3338" s="130" t="s">
        <v>1459</v>
      </c>
    </row>
    <row r="3339" spans="1:2" s="131" customFormat="1">
      <c r="A3339" s="129" t="s">
        <v>19</v>
      </c>
      <c r="B3339" s="130" t="s">
        <v>1460</v>
      </c>
    </row>
    <row r="3340" spans="1:2" s="131" customFormat="1">
      <c r="A3340" s="129" t="s">
        <v>19</v>
      </c>
      <c r="B3340" s="130" t="s">
        <v>1461</v>
      </c>
    </row>
    <row r="3341" spans="1:2" s="131" customFormat="1">
      <c r="A3341" s="129" t="s">
        <v>19</v>
      </c>
      <c r="B3341" s="130" t="s">
        <v>1462</v>
      </c>
    </row>
    <row r="3342" spans="1:2" s="131" customFormat="1">
      <c r="A3342" s="129" t="s">
        <v>19</v>
      </c>
      <c r="B3342" s="130" t="s">
        <v>625</v>
      </c>
    </row>
    <row r="3343" spans="1:2" s="131" customFormat="1">
      <c r="A3343" s="129" t="s">
        <v>19</v>
      </c>
      <c r="B3343" s="130"/>
    </row>
    <row r="3344" spans="1:2" s="131" customFormat="1">
      <c r="A3344" s="129" t="s">
        <v>19</v>
      </c>
      <c r="B3344" s="130" t="s">
        <v>1463</v>
      </c>
    </row>
    <row r="3345" spans="1:2" s="131" customFormat="1">
      <c r="A3345" s="129" t="s">
        <v>19</v>
      </c>
      <c r="B3345" s="130" t="s">
        <v>3263</v>
      </c>
    </row>
    <row r="3346" spans="1:2" s="131" customFormat="1">
      <c r="A3346" s="129" t="s">
        <v>19</v>
      </c>
      <c r="B3346" s="130" t="s">
        <v>1464</v>
      </c>
    </row>
    <row r="3347" spans="1:2" s="131" customFormat="1">
      <c r="A3347" s="129" t="s">
        <v>19</v>
      </c>
      <c r="B3347" s="130" t="s">
        <v>1465</v>
      </c>
    </row>
    <row r="3348" spans="1:2" s="131" customFormat="1">
      <c r="A3348" s="129" t="s">
        <v>19</v>
      </c>
      <c r="B3348" s="130" t="s">
        <v>1466</v>
      </c>
    </row>
    <row r="3349" spans="1:2" s="131" customFormat="1">
      <c r="A3349" s="129" t="s">
        <v>19</v>
      </c>
      <c r="B3349" s="130" t="s">
        <v>625</v>
      </c>
    </row>
    <row r="3350" spans="1:2" s="131" customFormat="1">
      <c r="A3350" s="129" t="s">
        <v>19</v>
      </c>
      <c r="B3350" s="130"/>
    </row>
    <row r="3351" spans="1:2" s="131" customFormat="1">
      <c r="A3351" s="129" t="s">
        <v>19</v>
      </c>
      <c r="B3351" s="130" t="s">
        <v>1467</v>
      </c>
    </row>
    <row r="3352" spans="1:2" s="131" customFormat="1">
      <c r="A3352" s="129" t="s">
        <v>19</v>
      </c>
      <c r="B3352" s="130"/>
    </row>
    <row r="3353" spans="1:2" s="135" customFormat="1">
      <c r="A3353" s="133" t="s">
        <v>19</v>
      </c>
      <c r="B3353" s="134" t="s">
        <v>3658</v>
      </c>
    </row>
    <row r="3354" spans="1:2" s="135" customFormat="1">
      <c r="A3354" s="133" t="s">
        <v>19</v>
      </c>
      <c r="B3354" s="134" t="s">
        <v>3660</v>
      </c>
    </row>
    <row r="3355" spans="1:2" s="135" customFormat="1">
      <c r="A3355" s="133" t="s">
        <v>19</v>
      </c>
      <c r="B3355" s="134" t="s">
        <v>3659</v>
      </c>
    </row>
    <row r="3356" spans="1:2" s="135" customFormat="1">
      <c r="A3356" s="133" t="s">
        <v>19</v>
      </c>
      <c r="B3356" s="134" t="s">
        <v>3661</v>
      </c>
    </row>
    <row r="3357" spans="1:2" s="131" customFormat="1">
      <c r="A3357" s="129" t="s">
        <v>19</v>
      </c>
      <c r="B3357" s="130" t="s">
        <v>1468</v>
      </c>
    </row>
    <row r="3358" spans="1:2" s="131" customFormat="1">
      <c r="A3358" s="129" t="s">
        <v>19</v>
      </c>
      <c r="B3358" s="130" t="s">
        <v>624</v>
      </c>
    </row>
    <row r="3359" spans="1:2" s="131" customFormat="1">
      <c r="A3359" s="129" t="s">
        <v>19</v>
      </c>
      <c r="B3359" s="130" t="s">
        <v>640</v>
      </c>
    </row>
    <row r="3360" spans="1:2" s="131" customFormat="1">
      <c r="A3360" s="129" t="s">
        <v>19</v>
      </c>
      <c r="B3360" s="130" t="s">
        <v>1469</v>
      </c>
    </row>
    <row r="3361" spans="1:2" s="131" customFormat="1">
      <c r="A3361" s="129" t="s">
        <v>19</v>
      </c>
      <c r="B3361" s="130" t="s">
        <v>1470</v>
      </c>
    </row>
    <row r="3362" spans="1:2" s="131" customFormat="1">
      <c r="A3362" s="129" t="s">
        <v>19</v>
      </c>
      <c r="B3362" s="130" t="s">
        <v>1840</v>
      </c>
    </row>
    <row r="3363" spans="1:2" s="135" customFormat="1">
      <c r="A3363" s="133" t="s">
        <v>19</v>
      </c>
      <c r="B3363" s="134" t="s">
        <v>3657</v>
      </c>
    </row>
    <row r="3364" spans="1:2" s="131" customFormat="1">
      <c r="A3364" s="129" t="s">
        <v>19</v>
      </c>
      <c r="B3364" s="130" t="s">
        <v>1471</v>
      </c>
    </row>
    <row r="3365" spans="1:2" s="131" customFormat="1">
      <c r="A3365" s="129" t="s">
        <v>19</v>
      </c>
      <c r="B3365" s="130" t="s">
        <v>3121</v>
      </c>
    </row>
    <row r="3366" spans="1:2" s="131" customFormat="1">
      <c r="A3366" s="129" t="s">
        <v>19</v>
      </c>
      <c r="B3366" s="130" t="s">
        <v>3121</v>
      </c>
    </row>
    <row r="3367" spans="1:2" s="131" customFormat="1">
      <c r="A3367" s="129" t="s">
        <v>19</v>
      </c>
      <c r="B3367" s="130" t="s">
        <v>3122</v>
      </c>
    </row>
    <row r="3368" spans="1:2" s="131" customFormat="1">
      <c r="A3368" s="129" t="s">
        <v>19</v>
      </c>
      <c r="B3368" s="130" t="s">
        <v>3122</v>
      </c>
    </row>
    <row r="3369" spans="1:2" s="131" customFormat="1">
      <c r="A3369" s="129" t="s">
        <v>19</v>
      </c>
      <c r="B3369" s="130" t="s">
        <v>3122</v>
      </c>
    </row>
    <row r="3370" spans="1:2" s="131" customFormat="1">
      <c r="A3370" s="129" t="s">
        <v>19</v>
      </c>
      <c r="B3370" s="130" t="s">
        <v>3122</v>
      </c>
    </row>
    <row r="3371" spans="1:2" s="131" customFormat="1">
      <c r="A3371" s="129" t="s">
        <v>19</v>
      </c>
      <c r="B3371" s="130" t="s">
        <v>3122</v>
      </c>
    </row>
    <row r="3372" spans="1:2" s="131" customFormat="1">
      <c r="A3372" s="129" t="s">
        <v>19</v>
      </c>
      <c r="B3372" s="130" t="s">
        <v>3121</v>
      </c>
    </row>
    <row r="3373" spans="1:2" s="131" customFormat="1">
      <c r="A3373" s="129" t="s">
        <v>19</v>
      </c>
      <c r="B3373" s="130" t="s">
        <v>1472</v>
      </c>
    </row>
    <row r="3374" spans="1:2" s="131" customFormat="1">
      <c r="A3374" s="129" t="s">
        <v>19</v>
      </c>
      <c r="B3374" s="130" t="s">
        <v>1473</v>
      </c>
    </row>
    <row r="3375" spans="1:2" s="131" customFormat="1">
      <c r="A3375" s="129" t="s">
        <v>19</v>
      </c>
      <c r="B3375" s="130" t="s">
        <v>632</v>
      </c>
    </row>
    <row r="3376" spans="1:2" s="131" customFormat="1">
      <c r="A3376" s="129" t="s">
        <v>19</v>
      </c>
      <c r="B3376" s="130" t="s">
        <v>1474</v>
      </c>
    </row>
    <row r="3377" spans="1:2" s="131" customFormat="1">
      <c r="A3377" s="129" t="s">
        <v>19</v>
      </c>
      <c r="B3377" s="130" t="s">
        <v>637</v>
      </c>
    </row>
    <row r="3378" spans="1:2" s="131" customFormat="1">
      <c r="A3378" s="129" t="s">
        <v>19</v>
      </c>
      <c r="B3378" s="130" t="s">
        <v>650</v>
      </c>
    </row>
    <row r="3379" spans="1:2" s="131" customFormat="1">
      <c r="A3379" s="129" t="s">
        <v>19</v>
      </c>
      <c r="B3379" s="130" t="s">
        <v>625</v>
      </c>
    </row>
    <row r="3380" spans="1:2" s="131" customFormat="1">
      <c r="A3380" s="129" t="s">
        <v>19</v>
      </c>
      <c r="B3380" s="130" t="s">
        <v>96</v>
      </c>
    </row>
    <row r="3381" spans="1:2" s="131" customFormat="1">
      <c r="A3381" s="129" t="s">
        <v>19</v>
      </c>
      <c r="B3381" s="130" t="s">
        <v>1498</v>
      </c>
    </row>
    <row r="3382" spans="1:2" s="131" customFormat="1">
      <c r="A3382" s="129" t="s">
        <v>19</v>
      </c>
      <c r="B3382" s="130" t="s">
        <v>1499</v>
      </c>
    </row>
    <row r="3383" spans="1:2" s="131" customFormat="1">
      <c r="A3383" s="129" t="s">
        <v>19</v>
      </c>
      <c r="B3383" s="130" t="s">
        <v>3071</v>
      </c>
    </row>
    <row r="3384" spans="1:2" s="131" customFormat="1">
      <c r="A3384" s="129" t="s">
        <v>19</v>
      </c>
      <c r="B3384" s="130" t="s">
        <v>1475</v>
      </c>
    </row>
    <row r="3385" spans="1:2" s="131" customFormat="1">
      <c r="A3385" s="129" t="s">
        <v>19</v>
      </c>
      <c r="B3385" s="130" t="s">
        <v>96</v>
      </c>
    </row>
    <row r="3386" spans="1:2" s="131" customFormat="1">
      <c r="A3386" s="129" t="s">
        <v>19</v>
      </c>
      <c r="B3386" s="130" t="s">
        <v>1500</v>
      </c>
    </row>
    <row r="3387" spans="1:2" s="131" customFormat="1">
      <c r="A3387" s="129" t="s">
        <v>19</v>
      </c>
      <c r="B3387" s="130" t="s">
        <v>1501</v>
      </c>
    </row>
    <row r="3388" spans="1:2" s="131" customFormat="1">
      <c r="A3388" s="129" t="s">
        <v>19</v>
      </c>
      <c r="B3388" s="130" t="s">
        <v>3071</v>
      </c>
    </row>
    <row r="3389" spans="1:2" s="131" customFormat="1">
      <c r="A3389" s="129" t="s">
        <v>19</v>
      </c>
      <c r="B3389" s="130" t="s">
        <v>1476</v>
      </c>
    </row>
    <row r="3390" spans="1:2" s="131" customFormat="1">
      <c r="A3390" s="129" t="s">
        <v>19</v>
      </c>
      <c r="B3390" s="130" t="s">
        <v>96</v>
      </c>
    </row>
    <row r="3391" spans="1:2" s="131" customFormat="1">
      <c r="A3391" s="129" t="s">
        <v>19</v>
      </c>
      <c r="B3391" s="130" t="s">
        <v>1502</v>
      </c>
    </row>
    <row r="3392" spans="1:2" s="131" customFormat="1">
      <c r="A3392" s="129" t="s">
        <v>19</v>
      </c>
      <c r="B3392" s="130" t="s">
        <v>1503</v>
      </c>
    </row>
    <row r="3393" spans="1:2" s="131" customFormat="1">
      <c r="A3393" s="129" t="s">
        <v>19</v>
      </c>
      <c r="B3393" s="130" t="s">
        <v>3071</v>
      </c>
    </row>
    <row r="3394" spans="1:2" s="131" customFormat="1">
      <c r="A3394" s="129" t="s">
        <v>19</v>
      </c>
      <c r="B3394" s="130" t="s">
        <v>1477</v>
      </c>
    </row>
    <row r="3395" spans="1:2" s="131" customFormat="1">
      <c r="A3395" s="129" t="s">
        <v>19</v>
      </c>
      <c r="B3395" s="130" t="s">
        <v>96</v>
      </c>
    </row>
    <row r="3396" spans="1:2" s="131" customFormat="1">
      <c r="A3396" s="129" t="s">
        <v>19</v>
      </c>
      <c r="B3396" s="130" t="s">
        <v>1504</v>
      </c>
    </row>
    <row r="3397" spans="1:2" s="131" customFormat="1">
      <c r="A3397" s="129" t="s">
        <v>19</v>
      </c>
      <c r="B3397" s="130" t="s">
        <v>1505</v>
      </c>
    </row>
    <row r="3398" spans="1:2" s="131" customFormat="1">
      <c r="A3398" s="129" t="s">
        <v>19</v>
      </c>
      <c r="B3398" s="130" t="s">
        <v>3071</v>
      </c>
    </row>
    <row r="3399" spans="1:2" s="131" customFormat="1">
      <c r="A3399" s="129" t="s">
        <v>19</v>
      </c>
      <c r="B3399" s="130"/>
    </row>
    <row r="3400" spans="1:2" s="131" customFormat="1">
      <c r="A3400" s="129" t="s">
        <v>19</v>
      </c>
      <c r="B3400" s="130" t="s">
        <v>997</v>
      </c>
    </row>
    <row r="3401" spans="1:2" s="131" customFormat="1">
      <c r="A3401" s="129" t="s">
        <v>19</v>
      </c>
      <c r="B3401" s="130" t="s">
        <v>2378</v>
      </c>
    </row>
    <row r="3402" spans="1:2" s="131" customFormat="1">
      <c r="A3402" s="129" t="s">
        <v>19</v>
      </c>
      <c r="B3402" s="130" t="s">
        <v>1453</v>
      </c>
    </row>
    <row r="3403" spans="1:2" s="131" customFormat="1">
      <c r="A3403" s="129" t="s">
        <v>19</v>
      </c>
      <c r="B3403" s="130" t="s">
        <v>1001</v>
      </c>
    </row>
    <row r="3404" spans="1:2" s="131" customFormat="1">
      <c r="A3404" s="129" t="s">
        <v>19</v>
      </c>
      <c r="B3404" s="130" t="s">
        <v>3117</v>
      </c>
    </row>
    <row r="3405" spans="1:2" s="131" customFormat="1">
      <c r="A3405" s="129" t="s">
        <v>19</v>
      </c>
      <c r="B3405" s="130" t="s">
        <v>650</v>
      </c>
    </row>
    <row r="3406" spans="1:2" s="131" customFormat="1">
      <c r="A3406" s="129" t="s">
        <v>19</v>
      </c>
      <c r="B3406" s="130" t="s">
        <v>625</v>
      </c>
    </row>
    <row r="3407" spans="1:2" s="131" customFormat="1">
      <c r="A3407" s="129" t="s">
        <v>19</v>
      </c>
      <c r="B3407" s="130"/>
    </row>
    <row r="3408" spans="1:2" s="131" customFormat="1">
      <c r="A3408" s="129" t="s">
        <v>19</v>
      </c>
      <c r="B3408" s="130" t="s">
        <v>1478</v>
      </c>
    </row>
    <row r="3409" spans="1:15" s="131" customFormat="1">
      <c r="A3409" s="129" t="s">
        <v>19</v>
      </c>
      <c r="B3409" s="130" t="s">
        <v>3185</v>
      </c>
    </row>
    <row r="3410" spans="1:15" s="131" customFormat="1">
      <c r="A3410" s="129" t="s">
        <v>19</v>
      </c>
      <c r="B3410" s="130" t="s">
        <v>650</v>
      </c>
    </row>
    <row r="3411" spans="1:15" s="131" customFormat="1">
      <c r="A3411" s="129" t="s">
        <v>19</v>
      </c>
      <c r="B3411" s="130" t="s">
        <v>625</v>
      </c>
    </row>
    <row r="3412" spans="1:15" s="131" customFormat="1">
      <c r="A3412" s="129" t="s">
        <v>19</v>
      </c>
      <c r="B3412" s="130"/>
    </row>
    <row r="3413" spans="1:15" s="135" customFormat="1">
      <c r="A3413" s="133" t="s">
        <v>19</v>
      </c>
      <c r="B3413" s="134" t="s">
        <v>3679</v>
      </c>
    </row>
    <row r="3414" spans="1:15" s="135" customFormat="1">
      <c r="A3414" s="133" t="s">
        <v>19</v>
      </c>
      <c r="B3414" s="134" t="s">
        <v>3680</v>
      </c>
    </row>
    <row r="3415" spans="1:15" s="135" customFormat="1">
      <c r="A3415" s="133" t="s">
        <v>19</v>
      </c>
      <c r="B3415" s="134" t="s">
        <v>3681</v>
      </c>
    </row>
    <row r="3416" spans="1:15" s="135" customFormat="1">
      <c r="A3416" s="133" t="s">
        <v>19</v>
      </c>
      <c r="B3416" s="134" t="s">
        <v>3682</v>
      </c>
    </row>
    <row r="3417" spans="1:15" s="131" customFormat="1">
      <c r="A3417" s="129" t="s">
        <v>19</v>
      </c>
      <c r="B3417" s="130" t="s">
        <v>2675</v>
      </c>
    </row>
    <row r="3418" spans="1:15" s="131" customFormat="1">
      <c r="A3418" s="129" t="s">
        <v>19</v>
      </c>
      <c r="B3418" s="130" t="s">
        <v>3187</v>
      </c>
    </row>
    <row r="3419" spans="1:15" s="131" customFormat="1">
      <c r="A3419" s="129" t="s">
        <v>19</v>
      </c>
      <c r="B3419" s="130" t="s">
        <v>2676</v>
      </c>
    </row>
    <row r="3420" spans="1:15" s="131" customFormat="1">
      <c r="A3420" s="129" t="s">
        <v>19</v>
      </c>
      <c r="B3420" s="130" t="s">
        <v>2677</v>
      </c>
    </row>
    <row r="3421" spans="1:15" s="135" customFormat="1">
      <c r="A3421" s="133" t="s">
        <v>19</v>
      </c>
      <c r="B3421" s="134" t="s">
        <v>3683</v>
      </c>
    </row>
    <row r="3422" spans="1:15" s="135" customFormat="1">
      <c r="A3422" s="133" t="s">
        <v>19</v>
      </c>
      <c r="B3422" s="134" t="s">
        <v>1464</v>
      </c>
    </row>
    <row r="3423" spans="1:15" s="135" customFormat="1">
      <c r="A3423" s="133" t="s">
        <v>19</v>
      </c>
      <c r="B3423" s="134" t="s">
        <v>3684</v>
      </c>
    </row>
    <row r="3424" spans="1:15" s="135" customFormat="1">
      <c r="A3424" s="133" t="s">
        <v>19</v>
      </c>
      <c r="B3424" s="134" t="s">
        <v>3685</v>
      </c>
      <c r="O3424" s="135" t="s">
        <v>3266</v>
      </c>
    </row>
    <row r="3425" spans="1:15" s="131" customFormat="1">
      <c r="A3425" s="129" t="s">
        <v>19</v>
      </c>
      <c r="B3425" s="130" t="s">
        <v>3268</v>
      </c>
    </row>
    <row r="3426" spans="1:15" s="131" customFormat="1">
      <c r="A3426" s="129" t="s">
        <v>19</v>
      </c>
      <c r="B3426" s="130" t="s">
        <v>3267</v>
      </c>
    </row>
    <row r="3427" spans="1:15" s="131" customFormat="1">
      <c r="A3427" s="129" t="s">
        <v>19</v>
      </c>
      <c r="B3427" s="130" t="s">
        <v>2677</v>
      </c>
    </row>
    <row r="3428" spans="1:15" s="131" customFormat="1">
      <c r="A3428" s="129" t="s">
        <v>19</v>
      </c>
      <c r="B3428" s="130" t="s">
        <v>3079</v>
      </c>
    </row>
    <row r="3429" spans="1:15" s="135" customFormat="1">
      <c r="A3429" s="133" t="s">
        <v>19</v>
      </c>
      <c r="B3429" s="134" t="s">
        <v>3291</v>
      </c>
      <c r="O3429" s="135" t="s">
        <v>3269</v>
      </c>
    </row>
    <row r="3430" spans="1:15" s="131" customFormat="1">
      <c r="A3430" s="129" t="s">
        <v>19</v>
      </c>
      <c r="B3430" s="130" t="s">
        <v>625</v>
      </c>
    </row>
    <row r="3431" spans="1:15" s="131" customFormat="1">
      <c r="A3431" s="129" t="s">
        <v>19</v>
      </c>
      <c r="B3431" s="130" t="s">
        <v>96</v>
      </c>
    </row>
    <row r="3432" spans="1:15" s="131" customFormat="1">
      <c r="A3432" s="129" t="s">
        <v>19</v>
      </c>
      <c r="B3432" s="130" t="s">
        <v>1506</v>
      </c>
    </row>
    <row r="3433" spans="1:15" s="131" customFormat="1">
      <c r="A3433" s="129" t="s">
        <v>19</v>
      </c>
      <c r="B3433" s="130" t="s">
        <v>1507</v>
      </c>
    </row>
    <row r="3434" spans="1:15" s="131" customFormat="1">
      <c r="A3434" s="129" t="s">
        <v>19</v>
      </c>
      <c r="B3434" s="130" t="s">
        <v>1479</v>
      </c>
    </row>
    <row r="3435" spans="1:15" s="131" customFormat="1">
      <c r="A3435" s="129" t="s">
        <v>19</v>
      </c>
      <c r="B3435" s="130" t="s">
        <v>1480</v>
      </c>
    </row>
    <row r="3436" spans="1:15" s="131" customFormat="1">
      <c r="A3436" s="129" t="s">
        <v>19</v>
      </c>
      <c r="B3436" s="130" t="s">
        <v>96</v>
      </c>
    </row>
    <row r="3437" spans="1:15" s="131" customFormat="1">
      <c r="A3437" s="129" t="s">
        <v>19</v>
      </c>
      <c r="B3437" s="130" t="s">
        <v>1481</v>
      </c>
    </row>
    <row r="3438" spans="1:15" s="131" customFormat="1">
      <c r="A3438" s="129" t="s">
        <v>19</v>
      </c>
      <c r="B3438" s="130" t="s">
        <v>333</v>
      </c>
    </row>
    <row r="3439" spans="1:15" s="131" customFormat="1">
      <c r="A3439" s="129" t="s">
        <v>19</v>
      </c>
      <c r="B3439" s="130" t="s">
        <v>1482</v>
      </c>
    </row>
    <row r="3440" spans="1:15" s="131" customFormat="1">
      <c r="A3440" s="129" t="s">
        <v>19</v>
      </c>
      <c r="B3440" s="130" t="s">
        <v>1771</v>
      </c>
    </row>
    <row r="3441" spans="1:2" s="131" customFormat="1">
      <c r="A3441" s="129" t="s">
        <v>19</v>
      </c>
      <c r="B3441" s="130" t="s">
        <v>1772</v>
      </c>
    </row>
    <row r="3442" spans="1:2" s="131" customFormat="1">
      <c r="A3442" s="129" t="s">
        <v>19</v>
      </c>
      <c r="B3442" s="130" t="s">
        <v>339</v>
      </c>
    </row>
    <row r="3443" spans="1:2" s="131" customFormat="1">
      <c r="A3443" s="129" t="s">
        <v>19</v>
      </c>
      <c r="B3443" s="130" t="s">
        <v>1481</v>
      </c>
    </row>
    <row r="3444" spans="1:2" s="131" customFormat="1">
      <c r="A3444" s="129" t="s">
        <v>19</v>
      </c>
      <c r="B3444" s="130" t="s">
        <v>333</v>
      </c>
    </row>
    <row r="3445" spans="1:2" s="131" customFormat="1">
      <c r="A3445" s="129" t="s">
        <v>19</v>
      </c>
      <c r="B3445" s="130" t="s">
        <v>1483</v>
      </c>
    </row>
    <row r="3446" spans="1:2" s="131" customFormat="1">
      <c r="A3446" s="129" t="s">
        <v>19</v>
      </c>
      <c r="B3446" s="130" t="s">
        <v>1771</v>
      </c>
    </row>
    <row r="3447" spans="1:2" s="131" customFormat="1">
      <c r="A3447" s="129" t="s">
        <v>19</v>
      </c>
      <c r="B3447" s="130" t="s">
        <v>1772</v>
      </c>
    </row>
    <row r="3448" spans="1:2" s="131" customFormat="1">
      <c r="A3448" s="129" t="s">
        <v>19</v>
      </c>
      <c r="B3448" s="130" t="s">
        <v>339</v>
      </c>
    </row>
    <row r="3449" spans="1:2" s="131" customFormat="1">
      <c r="A3449" s="129" t="s">
        <v>19</v>
      </c>
      <c r="B3449" s="130" t="s">
        <v>1484</v>
      </c>
    </row>
    <row r="3450" spans="1:2" s="131" customFormat="1">
      <c r="A3450" s="129" t="s">
        <v>19</v>
      </c>
      <c r="B3450" s="130" t="s">
        <v>333</v>
      </c>
    </row>
    <row r="3451" spans="1:2" s="131" customFormat="1">
      <c r="A3451" s="129" t="s">
        <v>19</v>
      </c>
      <c r="B3451" s="130" t="s">
        <v>1485</v>
      </c>
    </row>
    <row r="3452" spans="1:2" s="131" customFormat="1">
      <c r="A3452" s="129" t="s">
        <v>19</v>
      </c>
      <c r="B3452" s="130" t="s">
        <v>1771</v>
      </c>
    </row>
    <row r="3453" spans="1:2" s="131" customFormat="1">
      <c r="A3453" s="129" t="s">
        <v>19</v>
      </c>
      <c r="B3453" s="130" t="s">
        <v>1772</v>
      </c>
    </row>
    <row r="3454" spans="1:2" s="131" customFormat="1">
      <c r="A3454" s="129" t="s">
        <v>19</v>
      </c>
      <c r="B3454" s="130" t="s">
        <v>339</v>
      </c>
    </row>
    <row r="3455" spans="1:2" s="131" customFormat="1">
      <c r="A3455" s="129" t="s">
        <v>19</v>
      </c>
      <c r="B3455" s="130" t="s">
        <v>1508</v>
      </c>
    </row>
    <row r="3456" spans="1:2" s="131" customFormat="1">
      <c r="A3456" s="129" t="s">
        <v>19</v>
      </c>
      <c r="B3456" s="130" t="s">
        <v>3071</v>
      </c>
    </row>
    <row r="3457" spans="1:2" s="131" customFormat="1">
      <c r="A3457" s="129" t="s">
        <v>19</v>
      </c>
      <c r="B3457" s="130"/>
    </row>
    <row r="3458" spans="1:2" s="131" customFormat="1">
      <c r="A3458" s="129" t="s">
        <v>19</v>
      </c>
      <c r="B3458" s="130" t="s">
        <v>997</v>
      </c>
    </row>
    <row r="3459" spans="1:2" s="131" customFormat="1">
      <c r="A3459" s="129" t="s">
        <v>19</v>
      </c>
      <c r="B3459" s="130" t="s">
        <v>1453</v>
      </c>
    </row>
    <row r="3460" spans="1:2" s="131" customFormat="1">
      <c r="A3460" s="129" t="s">
        <v>19</v>
      </c>
      <c r="B3460" s="130" t="s">
        <v>1001</v>
      </c>
    </row>
    <row r="3461" spans="1:2" s="131" customFormat="1">
      <c r="A3461" s="129" t="s">
        <v>19</v>
      </c>
      <c r="B3461" s="130" t="s">
        <v>3117</v>
      </c>
    </row>
    <row r="3462" spans="1:2" s="131" customFormat="1">
      <c r="A3462" s="129" t="s">
        <v>19</v>
      </c>
      <c r="B3462" s="130" t="s">
        <v>650</v>
      </c>
    </row>
    <row r="3463" spans="1:2" s="131" customFormat="1">
      <c r="A3463" s="129" t="s">
        <v>19</v>
      </c>
      <c r="B3463" s="130" t="s">
        <v>625</v>
      </c>
    </row>
    <row r="3464" spans="1:2" s="131" customFormat="1">
      <c r="A3464" s="129" t="s">
        <v>19</v>
      </c>
      <c r="B3464" s="130"/>
    </row>
    <row r="3465" spans="1:2" s="131" customFormat="1">
      <c r="A3465" s="129" t="s">
        <v>19</v>
      </c>
      <c r="B3465" s="130" t="s">
        <v>1486</v>
      </c>
    </row>
    <row r="3466" spans="1:2" s="131" customFormat="1">
      <c r="A3466" s="129" t="s">
        <v>19</v>
      </c>
      <c r="B3466" s="130" t="s">
        <v>3186</v>
      </c>
    </row>
    <row r="3467" spans="1:2" s="131" customFormat="1">
      <c r="A3467" s="129" t="s">
        <v>19</v>
      </c>
      <c r="B3467" s="130" t="s">
        <v>624</v>
      </c>
    </row>
    <row r="3468" spans="1:2" s="131" customFormat="1">
      <c r="A3468" s="129" t="s">
        <v>19</v>
      </c>
      <c r="B3468" s="130" t="s">
        <v>625</v>
      </c>
    </row>
    <row r="3469" spans="1:2" s="131" customFormat="1">
      <c r="A3469" s="129" t="s">
        <v>19</v>
      </c>
      <c r="B3469" s="130"/>
    </row>
    <row r="3470" spans="1:2" s="135" customFormat="1">
      <c r="A3470" s="133" t="s">
        <v>19</v>
      </c>
      <c r="B3470" s="134" t="s">
        <v>3686</v>
      </c>
    </row>
    <row r="3471" spans="1:2" s="135" customFormat="1">
      <c r="A3471" s="133" t="s">
        <v>19</v>
      </c>
      <c r="B3471" s="134" t="s">
        <v>3680</v>
      </c>
    </row>
    <row r="3472" spans="1:2" s="135" customFormat="1">
      <c r="A3472" s="133" t="s">
        <v>19</v>
      </c>
      <c r="B3472" s="134" t="s">
        <v>3681</v>
      </c>
    </row>
    <row r="3473" spans="1:2" s="135" customFormat="1">
      <c r="A3473" s="133" t="s">
        <v>19</v>
      </c>
      <c r="B3473" s="134" t="s">
        <v>3687</v>
      </c>
    </row>
    <row r="3474" spans="1:2" s="131" customFormat="1">
      <c r="A3474" s="129" t="s">
        <v>19</v>
      </c>
      <c r="B3474" s="130" t="s">
        <v>3270</v>
      </c>
    </row>
    <row r="3475" spans="1:2" s="131" customFormat="1">
      <c r="A3475" s="129" t="s">
        <v>19</v>
      </c>
      <c r="B3475" s="130" t="s">
        <v>3264</v>
      </c>
    </row>
    <row r="3476" spans="1:2" s="131" customFormat="1">
      <c r="A3476" s="129" t="s">
        <v>19</v>
      </c>
      <c r="B3476" s="130" t="s">
        <v>3010</v>
      </c>
    </row>
    <row r="3477" spans="1:2" s="131" customFormat="1">
      <c r="A3477" s="129" t="s">
        <v>19</v>
      </c>
      <c r="B3477" s="130" t="s">
        <v>96</v>
      </c>
    </row>
    <row r="3478" spans="1:2" s="131" customFormat="1">
      <c r="A3478" s="129" t="s">
        <v>19</v>
      </c>
      <c r="B3478" s="130" t="s">
        <v>1509</v>
      </c>
    </row>
    <row r="3479" spans="1:2" s="131" customFormat="1">
      <c r="A3479" s="129" t="s">
        <v>19</v>
      </c>
      <c r="B3479" s="130" t="s">
        <v>1510</v>
      </c>
    </row>
    <row r="3480" spans="1:2" s="131" customFormat="1">
      <c r="A3480" s="129" t="s">
        <v>19</v>
      </c>
      <c r="B3480" s="130" t="s">
        <v>3071</v>
      </c>
    </row>
    <row r="3481" spans="1:2" s="131" customFormat="1">
      <c r="A3481" s="129" t="s">
        <v>19</v>
      </c>
      <c r="B3481" s="130"/>
    </row>
    <row r="3482" spans="1:2" s="131" customFormat="1">
      <c r="A3482" s="129" t="s">
        <v>19</v>
      </c>
      <c r="B3482" s="130" t="s">
        <v>997</v>
      </c>
    </row>
    <row r="3483" spans="1:2" s="131" customFormat="1">
      <c r="A3483" s="129" t="s">
        <v>19</v>
      </c>
      <c r="B3483" s="130" t="s">
        <v>1453</v>
      </c>
    </row>
    <row r="3484" spans="1:2" s="131" customFormat="1">
      <c r="A3484" s="129" t="s">
        <v>19</v>
      </c>
      <c r="B3484" s="130" t="s">
        <v>1001</v>
      </c>
    </row>
    <row r="3485" spans="1:2" s="131" customFormat="1">
      <c r="A3485" s="129" t="s">
        <v>19</v>
      </c>
      <c r="B3485" s="130" t="s">
        <v>3116</v>
      </c>
    </row>
    <row r="3486" spans="1:2" s="131" customFormat="1">
      <c r="A3486" s="129" t="s">
        <v>19</v>
      </c>
      <c r="B3486" s="130" t="s">
        <v>650</v>
      </c>
    </row>
    <row r="3487" spans="1:2" s="131" customFormat="1">
      <c r="A3487" s="129" t="s">
        <v>19</v>
      </c>
      <c r="B3487" s="130" t="s">
        <v>625</v>
      </c>
    </row>
    <row r="3488" spans="1:2" s="131" customFormat="1">
      <c r="A3488" s="129" t="s">
        <v>19</v>
      </c>
      <c r="B3488" s="130"/>
    </row>
    <row r="3489" spans="1:2" s="135" customFormat="1">
      <c r="A3489" s="133" t="s">
        <v>19</v>
      </c>
      <c r="B3489" s="134" t="s">
        <v>3688</v>
      </c>
    </row>
    <row r="3490" spans="1:2" s="135" customFormat="1">
      <c r="A3490" s="133" t="s">
        <v>19</v>
      </c>
      <c r="B3490" s="134" t="s">
        <v>3680</v>
      </c>
    </row>
    <row r="3491" spans="1:2" s="135" customFormat="1">
      <c r="A3491" s="133" t="s">
        <v>19</v>
      </c>
      <c r="B3491" s="134" t="s">
        <v>3681</v>
      </c>
    </row>
    <row r="3492" spans="1:2" s="135" customFormat="1">
      <c r="A3492" s="133" t="s">
        <v>19</v>
      </c>
      <c r="B3492" s="134" t="s">
        <v>3687</v>
      </c>
    </row>
    <row r="3493" spans="1:2" s="131" customFormat="1">
      <c r="A3493" s="129" t="s">
        <v>19</v>
      </c>
      <c r="B3493" s="130" t="s">
        <v>3271</v>
      </c>
    </row>
    <row r="3494" spans="1:2" s="131" customFormat="1">
      <c r="A3494" s="129" t="s">
        <v>19</v>
      </c>
      <c r="B3494" s="130" t="s">
        <v>625</v>
      </c>
    </row>
    <row r="3495" spans="1:2" s="135" customFormat="1">
      <c r="A3495" s="133" t="s">
        <v>19</v>
      </c>
      <c r="B3495" s="134" t="s">
        <v>3689</v>
      </c>
    </row>
    <row r="3496" spans="1:2" s="131" customFormat="1">
      <c r="A3496" s="129" t="s">
        <v>19</v>
      </c>
      <c r="B3496" s="130" t="s">
        <v>96</v>
      </c>
    </row>
    <row r="3497" spans="1:2" s="131" customFormat="1">
      <c r="A3497" s="129" t="s">
        <v>19</v>
      </c>
      <c r="B3497" s="130" t="s">
        <v>1511</v>
      </c>
    </row>
    <row r="3498" spans="1:2" s="131" customFormat="1">
      <c r="A3498" s="129" t="s">
        <v>19</v>
      </c>
      <c r="B3498" s="130" t="s">
        <v>1513</v>
      </c>
    </row>
    <row r="3499" spans="1:2" s="131" customFormat="1">
      <c r="A3499" s="129" t="s">
        <v>19</v>
      </c>
      <c r="B3499" s="130" t="s">
        <v>3071</v>
      </c>
    </row>
    <row r="3500" spans="1:2" s="131" customFormat="1">
      <c r="A3500" s="129" t="s">
        <v>19</v>
      </c>
      <c r="B3500" s="130"/>
    </row>
    <row r="3501" spans="1:2" s="131" customFormat="1">
      <c r="A3501" s="129" t="s">
        <v>19</v>
      </c>
      <c r="B3501" s="130" t="s">
        <v>997</v>
      </c>
    </row>
    <row r="3502" spans="1:2" s="131" customFormat="1">
      <c r="A3502" s="129" t="s">
        <v>19</v>
      </c>
      <c r="B3502" s="130" t="s">
        <v>1453</v>
      </c>
    </row>
    <row r="3503" spans="1:2" s="131" customFormat="1">
      <c r="A3503" s="129" t="s">
        <v>19</v>
      </c>
      <c r="B3503" s="130" t="s">
        <v>1001</v>
      </c>
    </row>
    <row r="3504" spans="1:2" s="131" customFormat="1">
      <c r="A3504" s="129" t="s">
        <v>19</v>
      </c>
      <c r="B3504" s="130" t="s">
        <v>3116</v>
      </c>
    </row>
    <row r="3505" spans="1:11" s="131" customFormat="1">
      <c r="A3505" s="129" t="s">
        <v>19</v>
      </c>
      <c r="B3505" s="130" t="s">
        <v>650</v>
      </c>
    </row>
    <row r="3506" spans="1:11" s="131" customFormat="1">
      <c r="A3506" s="129" t="s">
        <v>19</v>
      </c>
      <c r="B3506" s="130" t="s">
        <v>625</v>
      </c>
    </row>
    <row r="3507" spans="1:11" s="131" customFormat="1">
      <c r="A3507" s="129" t="s">
        <v>19</v>
      </c>
      <c r="B3507" s="130"/>
    </row>
    <row r="3508" spans="1:11" s="131" customFormat="1">
      <c r="A3508" s="129" t="s">
        <v>19</v>
      </c>
      <c r="B3508" s="130" t="s">
        <v>1487</v>
      </c>
    </row>
    <row r="3509" spans="1:11" s="131" customFormat="1">
      <c r="A3509" s="129" t="s">
        <v>19</v>
      </c>
      <c r="B3509" s="130" t="s">
        <v>3278</v>
      </c>
    </row>
    <row r="3510" spans="1:11" s="131" customFormat="1">
      <c r="A3510" s="129" t="s">
        <v>19</v>
      </c>
      <c r="B3510" s="130" t="s">
        <v>3273</v>
      </c>
    </row>
    <row r="3511" spans="1:11" s="131" customFormat="1">
      <c r="A3511" s="129" t="s">
        <v>19</v>
      </c>
      <c r="B3511" s="130" t="s">
        <v>3274</v>
      </c>
    </row>
    <row r="3512" spans="1:11" s="131" customFormat="1">
      <c r="A3512" s="129" t="s">
        <v>19</v>
      </c>
      <c r="B3512" s="130" t="s">
        <v>3275</v>
      </c>
    </row>
    <row r="3513" spans="1:11" s="131" customFormat="1">
      <c r="A3513" s="129" t="s">
        <v>19</v>
      </c>
      <c r="B3513" s="130" t="s">
        <v>3276</v>
      </c>
    </row>
    <row r="3514" spans="1:11" s="131" customFormat="1">
      <c r="A3514" s="129" t="s">
        <v>19</v>
      </c>
      <c r="B3514" s="130" t="s">
        <v>3277</v>
      </c>
      <c r="K3514" s="131" t="s">
        <v>3282</v>
      </c>
    </row>
    <row r="3515" spans="1:11" s="131" customFormat="1">
      <c r="A3515" s="129" t="s">
        <v>19</v>
      </c>
      <c r="B3515" s="130" t="s">
        <v>3279</v>
      </c>
    </row>
    <row r="3516" spans="1:11" s="131" customFormat="1">
      <c r="A3516" s="129" t="s">
        <v>19</v>
      </c>
      <c r="B3516" s="130" t="s">
        <v>3079</v>
      </c>
    </row>
    <row r="3517" spans="1:11" s="131" customFormat="1">
      <c r="A3517" s="129" t="s">
        <v>19</v>
      </c>
      <c r="B3517" s="130" t="s">
        <v>3280</v>
      </c>
    </row>
    <row r="3518" spans="1:11" s="131" customFormat="1">
      <c r="A3518" s="129" t="s">
        <v>19</v>
      </c>
      <c r="B3518" s="130" t="s">
        <v>3281</v>
      </c>
      <c r="K3518" s="131" t="s">
        <v>3282</v>
      </c>
    </row>
    <row r="3519" spans="1:11" s="131" customFormat="1">
      <c r="A3519" s="129" t="s">
        <v>19</v>
      </c>
      <c r="B3519" s="130" t="s">
        <v>3272</v>
      </c>
    </row>
    <row r="3520" spans="1:11" s="131" customFormat="1">
      <c r="A3520" s="129" t="s">
        <v>19</v>
      </c>
      <c r="B3520" s="130" t="s">
        <v>96</v>
      </c>
    </row>
    <row r="3521" spans="1:2" s="131" customFormat="1">
      <c r="A3521" s="129" t="s">
        <v>19</v>
      </c>
      <c r="B3521" s="130" t="s">
        <v>1512</v>
      </c>
    </row>
    <row r="3522" spans="1:2" s="131" customFormat="1">
      <c r="A3522" s="129" t="s">
        <v>19</v>
      </c>
      <c r="B3522" s="130" t="s">
        <v>863</v>
      </c>
    </row>
    <row r="3523" spans="1:2" s="131" customFormat="1">
      <c r="A3523" s="129" t="s">
        <v>19</v>
      </c>
      <c r="B3523" s="130" t="s">
        <v>3071</v>
      </c>
    </row>
    <row r="3524" spans="1:2" s="131" customFormat="1">
      <c r="A3524" s="129" t="s">
        <v>19</v>
      </c>
      <c r="B3524" s="130"/>
    </row>
    <row r="3525" spans="1:2" s="131" customFormat="1">
      <c r="A3525" s="129" t="s">
        <v>19</v>
      </c>
      <c r="B3525" s="130" t="s">
        <v>997</v>
      </c>
    </row>
    <row r="3526" spans="1:2" s="131" customFormat="1">
      <c r="A3526" s="129" t="s">
        <v>19</v>
      </c>
      <c r="B3526" s="130" t="s">
        <v>1445</v>
      </c>
    </row>
    <row r="3527" spans="1:2" s="131" customFormat="1">
      <c r="A3527" s="129" t="s">
        <v>19</v>
      </c>
      <c r="B3527" s="130" t="s">
        <v>309</v>
      </c>
    </row>
    <row r="3528" spans="1:2" s="131" customFormat="1">
      <c r="A3528" s="129" t="s">
        <v>19</v>
      </c>
      <c r="B3528" s="130" t="s">
        <v>1446</v>
      </c>
    </row>
    <row r="3529" spans="1:2" s="131" customFormat="1">
      <c r="A3529" s="129" t="s">
        <v>19</v>
      </c>
      <c r="B3529" s="130" t="s">
        <v>1984</v>
      </c>
    </row>
    <row r="3530" spans="1:2" s="131" customFormat="1">
      <c r="A3530" s="129" t="s">
        <v>19</v>
      </c>
      <c r="B3530" s="130" t="s">
        <v>1985</v>
      </c>
    </row>
    <row r="3531" spans="1:2" s="131" customFormat="1">
      <c r="A3531" s="129" t="s">
        <v>19</v>
      </c>
      <c r="B3531" s="130" t="s">
        <v>1986</v>
      </c>
    </row>
    <row r="3532" spans="1:2" s="131" customFormat="1">
      <c r="A3532" s="129" t="s">
        <v>19</v>
      </c>
      <c r="B3532" s="130" t="s">
        <v>1987</v>
      </c>
    </row>
    <row r="3533" spans="1:2" s="131" customFormat="1">
      <c r="A3533" s="129" t="s">
        <v>19</v>
      </c>
      <c r="B3533" s="130" t="s">
        <v>1451</v>
      </c>
    </row>
    <row r="3534" spans="1:2" s="131" customFormat="1">
      <c r="A3534" s="129" t="s">
        <v>19</v>
      </c>
      <c r="B3534" s="130" t="s">
        <v>1988</v>
      </c>
    </row>
    <row r="3535" spans="1:2" s="131" customFormat="1">
      <c r="A3535" s="129" t="s">
        <v>19</v>
      </c>
      <c r="B3535" s="130" t="s">
        <v>627</v>
      </c>
    </row>
    <row r="3536" spans="1:2" s="131" customFormat="1">
      <c r="A3536" s="129" t="s">
        <v>19</v>
      </c>
      <c r="B3536" s="130" t="s">
        <v>317</v>
      </c>
    </row>
    <row r="3537" spans="1:2" s="131" customFormat="1">
      <c r="A3537" s="129" t="s">
        <v>19</v>
      </c>
      <c r="B3537" s="130" t="s">
        <v>1453</v>
      </c>
    </row>
    <row r="3538" spans="1:2" s="131" customFormat="1">
      <c r="A3538" s="129" t="s">
        <v>19</v>
      </c>
      <c r="B3538" s="130" t="s">
        <v>1454</v>
      </c>
    </row>
    <row r="3539" spans="1:2" s="131" customFormat="1">
      <c r="A3539" s="129" t="s">
        <v>19</v>
      </c>
      <c r="B3539" s="130" t="s">
        <v>3116</v>
      </c>
    </row>
    <row r="3540" spans="1:2" s="131" customFormat="1">
      <c r="A3540" s="129" t="s">
        <v>19</v>
      </c>
      <c r="B3540" s="130" t="s">
        <v>650</v>
      </c>
    </row>
    <row r="3541" spans="1:2" s="131" customFormat="1">
      <c r="A3541" s="129" t="s">
        <v>19</v>
      </c>
      <c r="B3541" s="130" t="s">
        <v>625</v>
      </c>
    </row>
    <row r="3542" spans="1:2" s="131" customFormat="1">
      <c r="A3542" s="129" t="s">
        <v>19</v>
      </c>
      <c r="B3542" s="130" t="s">
        <v>1989</v>
      </c>
    </row>
    <row r="3543" spans="1:2" s="131" customFormat="1">
      <c r="A3543" s="129" t="s">
        <v>19</v>
      </c>
      <c r="B3543" s="130" t="s">
        <v>1990</v>
      </c>
    </row>
    <row r="3544" spans="1:2" s="131" customFormat="1">
      <c r="A3544" s="129" t="s">
        <v>19</v>
      </c>
      <c r="B3544" s="130" t="s">
        <v>640</v>
      </c>
    </row>
    <row r="3545" spans="1:2" s="131" customFormat="1">
      <c r="A3545" s="129" t="s">
        <v>19</v>
      </c>
      <c r="B3545" s="130" t="s">
        <v>3118</v>
      </c>
    </row>
    <row r="3546" spans="1:2" s="131" customFormat="1">
      <c r="A3546" s="129" t="s">
        <v>19</v>
      </c>
      <c r="B3546" s="130" t="s">
        <v>650</v>
      </c>
    </row>
    <row r="3547" spans="1:2" s="131" customFormat="1">
      <c r="A3547" s="129" t="s">
        <v>19</v>
      </c>
      <c r="B3547" s="130" t="s">
        <v>625</v>
      </c>
    </row>
    <row r="3548" spans="1:2" s="131" customFormat="1">
      <c r="A3548" s="129" t="s">
        <v>19</v>
      </c>
      <c r="B3548" s="130"/>
    </row>
    <row r="3549" spans="1:2" s="131" customFormat="1">
      <c r="A3549" s="129" t="s">
        <v>19</v>
      </c>
      <c r="B3549" s="130" t="s">
        <v>1456</v>
      </c>
    </row>
    <row r="3550" spans="1:2" s="131" customFormat="1">
      <c r="A3550" s="129" t="s">
        <v>19</v>
      </c>
      <c r="B3550" s="130" t="s">
        <v>3009</v>
      </c>
    </row>
    <row r="3551" spans="1:2" s="131" customFormat="1">
      <c r="A3551" s="129" t="s">
        <v>19</v>
      </c>
      <c r="B3551" s="130" t="s">
        <v>3283</v>
      </c>
    </row>
    <row r="3552" spans="1:2" s="131" customFormat="1">
      <c r="A3552" s="129" t="s">
        <v>19</v>
      </c>
      <c r="B3552" s="130" t="s">
        <v>3009</v>
      </c>
    </row>
    <row r="3553" spans="1:14" s="131" customFormat="1">
      <c r="A3553" s="129" t="s">
        <v>19</v>
      </c>
      <c r="B3553" s="130" t="s">
        <v>3284</v>
      </c>
    </row>
    <row r="3554" spans="1:14" s="131" customFormat="1">
      <c r="A3554" s="129" t="s">
        <v>19</v>
      </c>
      <c r="B3554" s="130" t="s">
        <v>3009</v>
      </c>
    </row>
    <row r="3555" spans="1:14" s="131" customFormat="1">
      <c r="A3555" s="129" t="s">
        <v>19</v>
      </c>
      <c r="B3555" s="130" t="s">
        <v>3285</v>
      </c>
    </row>
    <row r="3556" spans="1:14" s="131" customFormat="1">
      <c r="A3556" s="129" t="s">
        <v>19</v>
      </c>
      <c r="B3556" s="130" t="s">
        <v>3009</v>
      </c>
    </row>
    <row r="3557" spans="1:14" s="131" customFormat="1">
      <c r="A3557" s="129" t="s">
        <v>19</v>
      </c>
      <c r="B3557" s="130" t="s">
        <v>3286</v>
      </c>
    </row>
    <row r="3558" spans="1:14" s="131" customFormat="1">
      <c r="A3558" s="129" t="s">
        <v>19</v>
      </c>
      <c r="B3558" s="130" t="s">
        <v>3009</v>
      </c>
    </row>
    <row r="3559" spans="1:14" s="131" customFormat="1">
      <c r="A3559" s="129" t="s">
        <v>19</v>
      </c>
      <c r="B3559" s="130" t="s">
        <v>3287</v>
      </c>
    </row>
    <row r="3560" spans="1:14" s="131" customFormat="1">
      <c r="A3560" s="129" t="s">
        <v>19</v>
      </c>
      <c r="B3560" s="130" t="s">
        <v>3288</v>
      </c>
    </row>
    <row r="3561" spans="1:14" s="131" customFormat="1">
      <c r="A3561" s="129" t="s">
        <v>19</v>
      </c>
      <c r="B3561" s="130" t="s">
        <v>3289</v>
      </c>
      <c r="N3561" s="132"/>
    </row>
    <row r="3562" spans="1:14" s="131" customFormat="1">
      <c r="A3562" s="129" t="s">
        <v>19</v>
      </c>
      <c r="B3562" s="130" t="s">
        <v>624</v>
      </c>
    </row>
    <row r="3563" spans="1:14" s="131" customFormat="1">
      <c r="A3563" s="129" t="s">
        <v>19</v>
      </c>
      <c r="B3563" s="130" t="s">
        <v>3272</v>
      </c>
    </row>
    <row r="3564" spans="1:14" s="131" customFormat="1">
      <c r="A3564" s="129" t="s">
        <v>19</v>
      </c>
      <c r="B3564" s="130" t="s">
        <v>1999</v>
      </c>
    </row>
    <row r="3565" spans="1:14" s="131" customFormat="1">
      <c r="A3565" s="129" t="s">
        <v>19</v>
      </c>
      <c r="B3565" s="130" t="s">
        <v>2000</v>
      </c>
    </row>
    <row r="3566" spans="1:14" s="131" customFormat="1">
      <c r="A3566" s="129" t="s">
        <v>19</v>
      </c>
      <c r="B3566" s="130" t="s">
        <v>625</v>
      </c>
    </row>
    <row r="3567" spans="1:14" s="131" customFormat="1">
      <c r="A3567" s="129" t="s">
        <v>19</v>
      </c>
      <c r="B3567" s="130"/>
    </row>
    <row r="3568" spans="1:14" s="131" customFormat="1">
      <c r="A3568" s="129" t="s">
        <v>19</v>
      </c>
      <c r="B3568" s="130" t="s">
        <v>864</v>
      </c>
    </row>
    <row r="3569" spans="1:2" s="131" customFormat="1">
      <c r="A3569" s="129" t="s">
        <v>19</v>
      </c>
      <c r="B3569" s="130" t="s">
        <v>865</v>
      </c>
    </row>
    <row r="3570" spans="1:2" s="131" customFormat="1">
      <c r="A3570" s="129" t="s">
        <v>19</v>
      </c>
      <c r="B3570" s="130"/>
    </row>
    <row r="3571" spans="1:2" s="131" customFormat="1">
      <c r="A3571" s="129" t="s">
        <v>19</v>
      </c>
      <c r="B3571" s="130" t="s">
        <v>2001</v>
      </c>
    </row>
    <row r="3572" spans="1:2" s="131" customFormat="1">
      <c r="A3572" s="129" t="s">
        <v>19</v>
      </c>
      <c r="B3572" s="130" t="s">
        <v>2002</v>
      </c>
    </row>
    <row r="3573" spans="1:2" s="131" customFormat="1">
      <c r="A3573" s="129" t="s">
        <v>19</v>
      </c>
      <c r="B3573" s="130" t="s">
        <v>868</v>
      </c>
    </row>
    <row r="3574" spans="1:2" s="131" customFormat="1">
      <c r="A3574" s="129" t="s">
        <v>19</v>
      </c>
      <c r="B3574" s="130" t="s">
        <v>3123</v>
      </c>
    </row>
    <row r="3575" spans="1:2" s="131" customFormat="1">
      <c r="A3575" s="129" t="s">
        <v>19</v>
      </c>
      <c r="B3575" s="130" t="s">
        <v>2003</v>
      </c>
    </row>
    <row r="3576" spans="1:2" s="131" customFormat="1">
      <c r="A3576" s="129" t="s">
        <v>19</v>
      </c>
      <c r="B3576" s="130" t="s">
        <v>869</v>
      </c>
    </row>
    <row r="3577" spans="1:2" s="131" customFormat="1">
      <c r="A3577" s="129" t="s">
        <v>19</v>
      </c>
      <c r="B3577" s="130" t="s">
        <v>625</v>
      </c>
    </row>
    <row r="3578" spans="1:2" s="131" customFormat="1">
      <c r="A3578" s="129" t="s">
        <v>19</v>
      </c>
      <c r="B3578" s="130" t="s">
        <v>870</v>
      </c>
    </row>
    <row r="3579" spans="1:2" s="131" customFormat="1">
      <c r="A3579" s="129" t="s">
        <v>19</v>
      </c>
      <c r="B3579" s="130" t="s">
        <v>3123</v>
      </c>
    </row>
    <row r="3580" spans="1:2" s="131" customFormat="1">
      <c r="A3580" s="129" t="s">
        <v>19</v>
      </c>
      <c r="B3580" s="130" t="s">
        <v>2004</v>
      </c>
    </row>
    <row r="3581" spans="1:2" s="131" customFormat="1">
      <c r="A3581" s="129" t="s">
        <v>19</v>
      </c>
      <c r="B3581" s="130" t="s">
        <v>871</v>
      </c>
    </row>
    <row r="3582" spans="1:2" s="131" customFormat="1">
      <c r="A3582" s="129" t="s">
        <v>19</v>
      </c>
      <c r="B3582" s="130" t="s">
        <v>3124</v>
      </c>
    </row>
    <row r="3583" spans="1:2" s="131" customFormat="1">
      <c r="A3583" s="129" t="s">
        <v>19</v>
      </c>
      <c r="B3583" s="130" t="s">
        <v>2005</v>
      </c>
    </row>
    <row r="3584" spans="1:2" s="131" customFormat="1">
      <c r="A3584" s="129" t="s">
        <v>19</v>
      </c>
      <c r="B3584" s="130" t="s">
        <v>637</v>
      </c>
    </row>
    <row r="3585" spans="1:2" s="131" customFormat="1">
      <c r="A3585" s="129" t="s">
        <v>19</v>
      </c>
      <c r="B3585" s="130" t="s">
        <v>872</v>
      </c>
    </row>
    <row r="3586" spans="1:2" s="131" customFormat="1">
      <c r="A3586" s="129" t="s">
        <v>19</v>
      </c>
      <c r="B3586" s="130" t="s">
        <v>625</v>
      </c>
    </row>
    <row r="3587" spans="1:2" s="131" customFormat="1">
      <c r="A3587" s="129" t="s">
        <v>19</v>
      </c>
      <c r="B3587" s="130" t="s">
        <v>873</v>
      </c>
    </row>
    <row r="3588" spans="1:2" s="131" customFormat="1">
      <c r="A3588" s="129" t="s">
        <v>19</v>
      </c>
      <c r="B3588" s="130" t="s">
        <v>3123</v>
      </c>
    </row>
    <row r="3589" spans="1:2" s="131" customFormat="1">
      <c r="A3589" s="129" t="s">
        <v>19</v>
      </c>
      <c r="B3589" s="130" t="s">
        <v>2006</v>
      </c>
    </row>
    <row r="3590" spans="1:2" s="131" customFormat="1">
      <c r="A3590" s="129" t="s">
        <v>19</v>
      </c>
      <c r="B3590" s="130" t="s">
        <v>871</v>
      </c>
    </row>
    <row r="3591" spans="1:2" s="131" customFormat="1">
      <c r="A3591" s="129" t="s">
        <v>19</v>
      </c>
      <c r="B3591" s="130" t="s">
        <v>3124</v>
      </c>
    </row>
    <row r="3592" spans="1:2" s="131" customFormat="1">
      <c r="A3592" s="129" t="s">
        <v>19</v>
      </c>
      <c r="B3592" s="130" t="s">
        <v>2007</v>
      </c>
    </row>
    <row r="3593" spans="1:2" s="131" customFormat="1">
      <c r="A3593" s="129" t="s">
        <v>19</v>
      </c>
      <c r="B3593" s="130" t="s">
        <v>637</v>
      </c>
    </row>
    <row r="3594" spans="1:2" s="131" customFormat="1">
      <c r="A3594" s="129" t="s">
        <v>19</v>
      </c>
      <c r="B3594" s="130" t="s">
        <v>874</v>
      </c>
    </row>
    <row r="3595" spans="1:2" s="131" customFormat="1">
      <c r="A3595" s="129" t="s">
        <v>19</v>
      </c>
      <c r="B3595" s="130" t="s">
        <v>625</v>
      </c>
    </row>
    <row r="3596" spans="1:2" s="131" customFormat="1">
      <c r="A3596" s="129" t="s">
        <v>19</v>
      </c>
      <c r="B3596" s="130" t="s">
        <v>875</v>
      </c>
    </row>
    <row r="3597" spans="1:2" s="131" customFormat="1">
      <c r="A3597" s="129" t="s">
        <v>19</v>
      </c>
      <c r="B3597" s="130" t="s">
        <v>3123</v>
      </c>
    </row>
    <row r="3598" spans="1:2" s="131" customFormat="1">
      <c r="A3598" s="129" t="s">
        <v>19</v>
      </c>
      <c r="B3598" s="130" t="s">
        <v>2008</v>
      </c>
    </row>
    <row r="3599" spans="1:2" s="131" customFormat="1">
      <c r="A3599" s="129" t="s">
        <v>19</v>
      </c>
      <c r="B3599" s="130" t="s">
        <v>871</v>
      </c>
    </row>
    <row r="3600" spans="1:2" s="131" customFormat="1">
      <c r="A3600" s="129" t="s">
        <v>19</v>
      </c>
      <c r="B3600" s="130" t="s">
        <v>3124</v>
      </c>
    </row>
    <row r="3601" spans="1:2" s="131" customFormat="1">
      <c r="A3601" s="129" t="s">
        <v>19</v>
      </c>
      <c r="B3601" s="130" t="s">
        <v>2009</v>
      </c>
    </row>
    <row r="3602" spans="1:2" s="131" customFormat="1">
      <c r="A3602" s="129" t="s">
        <v>19</v>
      </c>
      <c r="B3602" s="130" t="s">
        <v>637</v>
      </c>
    </row>
    <row r="3603" spans="1:2" s="131" customFormat="1">
      <c r="A3603" s="129" t="s">
        <v>19</v>
      </c>
      <c r="B3603" s="130" t="s">
        <v>876</v>
      </c>
    </row>
    <row r="3604" spans="1:2" s="131" customFormat="1">
      <c r="A3604" s="129" t="s">
        <v>19</v>
      </c>
      <c r="B3604" s="130" t="s">
        <v>625</v>
      </c>
    </row>
    <row r="3605" spans="1:2" s="131" customFormat="1">
      <c r="A3605" s="129" t="s">
        <v>19</v>
      </c>
      <c r="B3605" s="130" t="s">
        <v>877</v>
      </c>
    </row>
    <row r="3606" spans="1:2" s="131" customFormat="1">
      <c r="A3606" s="129" t="s">
        <v>19</v>
      </c>
      <c r="B3606" s="130" t="s">
        <v>3125</v>
      </c>
    </row>
    <row r="3607" spans="1:2" s="131" customFormat="1">
      <c r="A3607" s="129" t="s">
        <v>19</v>
      </c>
      <c r="B3607" s="130" t="s">
        <v>2010</v>
      </c>
    </row>
    <row r="3608" spans="1:2" s="131" customFormat="1">
      <c r="A3608" s="129" t="s">
        <v>19</v>
      </c>
      <c r="B3608" s="130" t="s">
        <v>878</v>
      </c>
    </row>
    <row r="3609" spans="1:2" s="131" customFormat="1">
      <c r="A3609" s="129" t="s">
        <v>19</v>
      </c>
      <c r="B3609" s="130" t="s">
        <v>3124</v>
      </c>
    </row>
    <row r="3610" spans="1:2" s="131" customFormat="1">
      <c r="A3610" s="129" t="s">
        <v>19</v>
      </c>
      <c r="B3610" s="130" t="s">
        <v>2011</v>
      </c>
    </row>
    <row r="3611" spans="1:2" s="131" customFormat="1">
      <c r="A3611" s="129" t="s">
        <v>19</v>
      </c>
      <c r="B3611" s="130" t="s">
        <v>637</v>
      </c>
    </row>
    <row r="3612" spans="1:2" s="131" customFormat="1">
      <c r="A3612" s="129" t="s">
        <v>19</v>
      </c>
      <c r="B3612" s="130" t="s">
        <v>871</v>
      </c>
    </row>
    <row r="3613" spans="1:2" s="131" customFormat="1">
      <c r="A3613" s="129" t="s">
        <v>19</v>
      </c>
      <c r="B3613" s="130" t="s">
        <v>3124</v>
      </c>
    </row>
    <row r="3614" spans="1:2" s="131" customFormat="1">
      <c r="A3614" s="129" t="s">
        <v>19</v>
      </c>
      <c r="B3614" s="130" t="s">
        <v>2012</v>
      </c>
    </row>
    <row r="3615" spans="1:2" s="131" customFormat="1">
      <c r="A3615" s="129" t="s">
        <v>19</v>
      </c>
      <c r="B3615" s="130" t="s">
        <v>637</v>
      </c>
    </row>
    <row r="3616" spans="1:2" s="131" customFormat="1">
      <c r="A3616" s="129" t="s">
        <v>19</v>
      </c>
      <c r="B3616" s="130" t="s">
        <v>879</v>
      </c>
    </row>
    <row r="3617" spans="1:14" s="131" customFormat="1">
      <c r="A3617" s="129" t="s">
        <v>19</v>
      </c>
      <c r="B3617" s="130" t="s">
        <v>625</v>
      </c>
    </row>
    <row r="3618" spans="1:14" s="131" customFormat="1">
      <c r="A3618" s="129" t="s">
        <v>19</v>
      </c>
      <c r="B3618" s="130"/>
      <c r="N3618" s="131" t="s">
        <v>3290</v>
      </c>
    </row>
    <row r="3619" spans="1:14" s="131" customFormat="1">
      <c r="A3619" s="129" t="s">
        <v>19</v>
      </c>
      <c r="B3619" s="130" t="s">
        <v>2013</v>
      </c>
    </row>
    <row r="3620" spans="1:14" s="131" customFormat="1">
      <c r="A3620" s="129" t="s">
        <v>19</v>
      </c>
      <c r="B3620" s="130" t="s">
        <v>2014</v>
      </c>
    </row>
    <row r="3621" spans="1:14" s="131" customFormat="1">
      <c r="A3621" s="129" t="s">
        <v>19</v>
      </c>
      <c r="B3621" s="130" t="s">
        <v>2298</v>
      </c>
    </row>
    <row r="3622" spans="1:14" s="131" customFormat="1">
      <c r="A3622" s="129" t="s">
        <v>19</v>
      </c>
      <c r="B3622" s="130" t="s">
        <v>3124</v>
      </c>
    </row>
    <row r="3623" spans="1:14" s="131" customFormat="1">
      <c r="A3623" s="129" t="s">
        <v>19</v>
      </c>
      <c r="B3623" s="130" t="s">
        <v>2015</v>
      </c>
    </row>
    <row r="3624" spans="1:14" s="131" customFormat="1">
      <c r="A3624" s="129" t="s">
        <v>19</v>
      </c>
      <c r="B3624" s="130" t="s">
        <v>637</v>
      </c>
    </row>
    <row r="3625" spans="1:14" s="131" customFormat="1">
      <c r="A3625" s="129" t="s">
        <v>19</v>
      </c>
      <c r="B3625" s="130" t="s">
        <v>2299</v>
      </c>
    </row>
    <row r="3626" spans="1:14" s="131" customFormat="1">
      <c r="A3626" s="129" t="s">
        <v>19</v>
      </c>
      <c r="B3626" s="130" t="s">
        <v>3124</v>
      </c>
    </row>
    <row r="3627" spans="1:14" s="131" customFormat="1">
      <c r="A3627" s="129" t="s">
        <v>19</v>
      </c>
      <c r="B3627" s="130" t="s">
        <v>2016</v>
      </c>
    </row>
    <row r="3628" spans="1:14" s="131" customFormat="1">
      <c r="A3628" s="129" t="s">
        <v>19</v>
      </c>
      <c r="B3628" s="130" t="s">
        <v>637</v>
      </c>
    </row>
    <row r="3629" spans="1:14" s="131" customFormat="1">
      <c r="A3629" s="129" t="s">
        <v>19</v>
      </c>
      <c r="B3629" s="130" t="s">
        <v>640</v>
      </c>
    </row>
    <row r="3630" spans="1:14" s="131" customFormat="1">
      <c r="A3630" s="129" t="s">
        <v>19</v>
      </c>
      <c r="B3630" s="130" t="s">
        <v>2300</v>
      </c>
    </row>
    <row r="3631" spans="1:14" s="131" customFormat="1">
      <c r="A3631" s="129" t="s">
        <v>19</v>
      </c>
      <c r="B3631" s="130" t="s">
        <v>3124</v>
      </c>
    </row>
    <row r="3632" spans="1:14" s="131" customFormat="1">
      <c r="A3632" s="129" t="s">
        <v>19</v>
      </c>
      <c r="B3632" s="130" t="s">
        <v>2017</v>
      </c>
    </row>
    <row r="3633" spans="1:2" s="131" customFormat="1">
      <c r="A3633" s="129" t="s">
        <v>19</v>
      </c>
      <c r="B3633" s="130" t="s">
        <v>637</v>
      </c>
    </row>
    <row r="3634" spans="1:2" s="131" customFormat="1">
      <c r="A3634" s="129" t="s">
        <v>19</v>
      </c>
      <c r="B3634" s="130" t="s">
        <v>2301</v>
      </c>
    </row>
    <row r="3635" spans="1:2" s="131" customFormat="1">
      <c r="A3635" s="129" t="s">
        <v>19</v>
      </c>
      <c r="B3635" s="130" t="s">
        <v>3124</v>
      </c>
    </row>
    <row r="3636" spans="1:2" s="131" customFormat="1">
      <c r="A3636" s="129" t="s">
        <v>19</v>
      </c>
      <c r="B3636" s="130" t="s">
        <v>2018</v>
      </c>
    </row>
    <row r="3637" spans="1:2" s="131" customFormat="1">
      <c r="A3637" s="129" t="s">
        <v>19</v>
      </c>
      <c r="B3637" s="130" t="s">
        <v>637</v>
      </c>
    </row>
    <row r="3638" spans="1:2" s="131" customFormat="1">
      <c r="A3638" s="129" t="s">
        <v>19</v>
      </c>
      <c r="B3638" s="130" t="s">
        <v>625</v>
      </c>
    </row>
    <row r="3639" spans="1:2" s="131" customFormat="1">
      <c r="A3639" s="129" t="s">
        <v>19</v>
      </c>
      <c r="B3639" s="130" t="s">
        <v>2019</v>
      </c>
    </row>
    <row r="3640" spans="1:2" s="131" customFormat="1">
      <c r="A3640" s="129" t="s">
        <v>19</v>
      </c>
      <c r="B3640" s="130" t="s">
        <v>3126</v>
      </c>
    </row>
    <row r="3641" spans="1:2" s="131" customFormat="1">
      <c r="A3641" s="129" t="s">
        <v>19</v>
      </c>
      <c r="B3641" s="130" t="s">
        <v>2020</v>
      </c>
    </row>
    <row r="3642" spans="1:2" s="131" customFormat="1">
      <c r="A3642" s="129" t="s">
        <v>19</v>
      </c>
      <c r="B3642" s="130" t="s">
        <v>625</v>
      </c>
    </row>
    <row r="3643" spans="1:2" s="131" customFormat="1">
      <c r="A3643" s="129" t="s">
        <v>19</v>
      </c>
      <c r="B3643" s="130" t="s">
        <v>2302</v>
      </c>
    </row>
    <row r="3644" spans="1:2" s="131" customFormat="1">
      <c r="A3644" s="129" t="s">
        <v>19</v>
      </c>
      <c r="B3644" s="130" t="s">
        <v>880</v>
      </c>
    </row>
    <row r="3645" spans="1:2" s="131" customFormat="1">
      <c r="A3645" s="129" t="s">
        <v>19</v>
      </c>
      <c r="B3645" s="130" t="s">
        <v>3123</v>
      </c>
    </row>
    <row r="3646" spans="1:2" s="131" customFormat="1">
      <c r="A3646" s="129" t="s">
        <v>19</v>
      </c>
      <c r="B3646" s="130" t="s">
        <v>2021</v>
      </c>
    </row>
    <row r="3647" spans="1:2" s="131" customFormat="1">
      <c r="A3647" s="129" t="s">
        <v>19</v>
      </c>
      <c r="B3647" s="130" t="s">
        <v>625</v>
      </c>
    </row>
    <row r="3648" spans="1:2" s="131" customFormat="1">
      <c r="A3648" s="129" t="s">
        <v>19</v>
      </c>
      <c r="B3648" s="130" t="s">
        <v>881</v>
      </c>
    </row>
    <row r="3649" spans="1:2" s="131" customFormat="1">
      <c r="A3649" s="129" t="s">
        <v>19</v>
      </c>
      <c r="B3649" s="130" t="s">
        <v>3123</v>
      </c>
    </row>
    <row r="3650" spans="1:2" s="131" customFormat="1">
      <c r="A3650" s="129" t="s">
        <v>19</v>
      </c>
      <c r="B3650" s="130" t="s">
        <v>2023</v>
      </c>
    </row>
    <row r="3651" spans="1:2" s="131" customFormat="1">
      <c r="A3651" s="129" t="s">
        <v>19</v>
      </c>
      <c r="B3651" s="130" t="s">
        <v>625</v>
      </c>
    </row>
    <row r="3652" spans="1:2" s="131" customFormat="1">
      <c r="A3652" s="129" t="s">
        <v>19</v>
      </c>
      <c r="B3652" s="130" t="s">
        <v>882</v>
      </c>
    </row>
    <row r="3653" spans="1:2" s="131" customFormat="1">
      <c r="A3653" s="129" t="s">
        <v>19</v>
      </c>
      <c r="B3653" s="130" t="s">
        <v>3188</v>
      </c>
    </row>
    <row r="3654" spans="1:2" s="131" customFormat="1">
      <c r="A3654" s="129" t="s">
        <v>19</v>
      </c>
      <c r="B3654" s="130" t="s">
        <v>883</v>
      </c>
    </row>
    <row r="3655" spans="1:2" s="131" customFormat="1">
      <c r="A3655" s="129" t="s">
        <v>19</v>
      </c>
      <c r="B3655" s="130" t="s">
        <v>96</v>
      </c>
    </row>
    <row r="3656" spans="1:2" s="131" customFormat="1">
      <c r="A3656" s="129" t="s">
        <v>19</v>
      </c>
      <c r="B3656" s="130" t="s">
        <v>884</v>
      </c>
    </row>
    <row r="3657" spans="1:2" s="131" customFormat="1">
      <c r="A3657" s="129" t="s">
        <v>19</v>
      </c>
      <c r="B3657" s="130" t="s">
        <v>2024</v>
      </c>
    </row>
    <row r="3658" spans="1:2" s="131" customFormat="1">
      <c r="A3658" s="129" t="s">
        <v>19</v>
      </c>
      <c r="B3658" s="130" t="s">
        <v>2025</v>
      </c>
    </row>
    <row r="3659" spans="1:2" s="131" customFormat="1">
      <c r="A3659" s="129" t="s">
        <v>19</v>
      </c>
      <c r="B3659" s="130" t="s">
        <v>3071</v>
      </c>
    </row>
    <row r="3660" spans="1:2" s="131" customFormat="1">
      <c r="A3660" s="129" t="s">
        <v>19</v>
      </c>
      <c r="B3660" s="130"/>
    </row>
    <row r="3661" spans="1:2" s="131" customFormat="1">
      <c r="A3661" s="129" t="s">
        <v>19</v>
      </c>
      <c r="B3661" s="130" t="s">
        <v>997</v>
      </c>
    </row>
    <row r="3662" spans="1:2" s="131" customFormat="1">
      <c r="A3662" s="129" t="s">
        <v>19</v>
      </c>
      <c r="B3662" s="130" t="s">
        <v>2378</v>
      </c>
    </row>
    <row r="3663" spans="1:2" s="131" customFormat="1">
      <c r="A3663" s="129" t="s">
        <v>19</v>
      </c>
      <c r="B3663" s="130" t="s">
        <v>1453</v>
      </c>
    </row>
    <row r="3664" spans="1:2" s="131" customFormat="1">
      <c r="A3664" s="129" t="s">
        <v>19</v>
      </c>
      <c r="B3664" s="130" t="s">
        <v>1001</v>
      </c>
    </row>
    <row r="3665" spans="1:2" s="131" customFormat="1">
      <c r="A3665" s="129" t="s">
        <v>19</v>
      </c>
      <c r="B3665" s="130" t="s">
        <v>3116</v>
      </c>
    </row>
    <row r="3666" spans="1:2" s="131" customFormat="1">
      <c r="A3666" s="129" t="s">
        <v>19</v>
      </c>
      <c r="B3666" s="130" t="s">
        <v>650</v>
      </c>
    </row>
    <row r="3667" spans="1:2" s="131" customFormat="1">
      <c r="A3667" s="129" t="s">
        <v>19</v>
      </c>
      <c r="B3667" s="130" t="s">
        <v>625</v>
      </c>
    </row>
    <row r="3668" spans="1:2" s="131" customFormat="1">
      <c r="A3668" s="129" t="s">
        <v>19</v>
      </c>
      <c r="B3668" s="130"/>
    </row>
    <row r="3669" spans="1:2" s="131" customFormat="1">
      <c r="A3669" s="129" t="s">
        <v>19</v>
      </c>
      <c r="B3669" s="130" t="s">
        <v>2026</v>
      </c>
    </row>
    <row r="3670" spans="1:2" s="131" customFormat="1">
      <c r="A3670" s="129" t="s">
        <v>19</v>
      </c>
      <c r="B3670" s="130"/>
    </row>
    <row r="3671" spans="1:2" s="131" customFormat="1">
      <c r="A3671" s="129" t="s">
        <v>19</v>
      </c>
      <c r="B3671" s="130" t="s">
        <v>2027</v>
      </c>
    </row>
    <row r="3672" spans="1:2" s="131" customFormat="1">
      <c r="A3672" s="129" t="s">
        <v>19</v>
      </c>
      <c r="B3672" s="130" t="s">
        <v>2028</v>
      </c>
    </row>
    <row r="3673" spans="1:2" s="131" customFormat="1">
      <c r="A3673" s="129" t="s">
        <v>19</v>
      </c>
      <c r="B3673" s="130" t="s">
        <v>640</v>
      </c>
    </row>
    <row r="3674" spans="1:2" s="131" customFormat="1">
      <c r="A3674" s="129" t="s">
        <v>19</v>
      </c>
      <c r="B3674" s="130" t="s">
        <v>2029</v>
      </c>
    </row>
    <row r="3675" spans="1:2" s="131" customFormat="1">
      <c r="A3675" s="129" t="s">
        <v>19</v>
      </c>
      <c r="B3675" s="130" t="s">
        <v>650</v>
      </c>
    </row>
    <row r="3676" spans="1:2" s="131" customFormat="1">
      <c r="A3676" s="129" t="s">
        <v>19</v>
      </c>
      <c r="B3676" s="130" t="s">
        <v>625</v>
      </c>
    </row>
    <row r="3677" spans="1:2" s="131" customFormat="1">
      <c r="A3677" s="129" t="s">
        <v>19</v>
      </c>
      <c r="B3677" s="130"/>
    </row>
    <row r="3678" spans="1:2" s="135" customFormat="1">
      <c r="A3678" s="133" t="s">
        <v>19</v>
      </c>
      <c r="B3678" s="134" t="s">
        <v>3665</v>
      </c>
    </row>
    <row r="3679" spans="1:2" s="131" customFormat="1">
      <c r="A3679" s="129" t="s">
        <v>19</v>
      </c>
      <c r="B3679" s="130"/>
    </row>
    <row r="3680" spans="1:2" s="131" customFormat="1">
      <c r="A3680" s="129" t="s">
        <v>19</v>
      </c>
      <c r="B3680" s="130" t="s">
        <v>2030</v>
      </c>
    </row>
    <row r="3681" spans="1:2" s="131" customFormat="1">
      <c r="A3681" s="129" t="s">
        <v>19</v>
      </c>
      <c r="B3681" s="130" t="s">
        <v>2031</v>
      </c>
    </row>
    <row r="3682" spans="1:2" s="131" customFormat="1">
      <c r="A3682" s="129" t="s">
        <v>19</v>
      </c>
      <c r="B3682" s="130" t="s">
        <v>3265</v>
      </c>
    </row>
    <row r="3683" spans="1:2" s="131" customFormat="1">
      <c r="A3683" s="129" t="s">
        <v>19</v>
      </c>
      <c r="B3683" s="130" t="s">
        <v>3293</v>
      </c>
    </row>
    <row r="3684" spans="1:2" s="131" customFormat="1">
      <c r="A3684" s="129" t="s">
        <v>19</v>
      </c>
      <c r="B3684" s="130" t="s">
        <v>3264</v>
      </c>
    </row>
    <row r="3685" spans="1:2" s="131" customFormat="1">
      <c r="A3685" s="129" t="s">
        <v>19</v>
      </c>
      <c r="B3685" s="130" t="s">
        <v>640</v>
      </c>
    </row>
    <row r="3686" spans="1:2" s="131" customFormat="1">
      <c r="A3686" s="129" t="s">
        <v>19</v>
      </c>
      <c r="B3686" s="130" t="s">
        <v>3292</v>
      </c>
    </row>
    <row r="3687" spans="1:2" s="131" customFormat="1">
      <c r="A3687" s="129" t="s">
        <v>19</v>
      </c>
      <c r="B3687" s="130" t="s">
        <v>650</v>
      </c>
    </row>
    <row r="3688" spans="1:2" s="131" customFormat="1">
      <c r="A3688" s="129" t="s">
        <v>19</v>
      </c>
      <c r="B3688" s="130" t="s">
        <v>625</v>
      </c>
    </row>
    <row r="3689" spans="1:2" s="131" customFormat="1">
      <c r="A3689" s="129" t="s">
        <v>19</v>
      </c>
      <c r="B3689" s="130" t="s">
        <v>96</v>
      </c>
    </row>
    <row r="3690" spans="1:2" s="131" customFormat="1">
      <c r="A3690" s="129" t="s">
        <v>19</v>
      </c>
      <c r="B3690" s="130" t="s">
        <v>2032</v>
      </c>
    </row>
    <row r="3691" spans="1:2" s="131" customFormat="1">
      <c r="A3691" s="129" t="s">
        <v>19</v>
      </c>
      <c r="B3691" s="130" t="s">
        <v>2041</v>
      </c>
    </row>
    <row r="3692" spans="1:2" s="131" customFormat="1">
      <c r="A3692" s="129" t="s">
        <v>19</v>
      </c>
      <c r="B3692" s="130" t="s">
        <v>3071</v>
      </c>
    </row>
    <row r="3693" spans="1:2" s="131" customFormat="1">
      <c r="A3693" s="129" t="s">
        <v>19</v>
      </c>
      <c r="B3693" s="130"/>
    </row>
    <row r="3694" spans="1:2" s="131" customFormat="1">
      <c r="A3694" s="129" t="s">
        <v>19</v>
      </c>
      <c r="B3694" s="130" t="s">
        <v>997</v>
      </c>
    </row>
    <row r="3695" spans="1:2" s="131" customFormat="1">
      <c r="A3695" s="129" t="s">
        <v>19</v>
      </c>
      <c r="B3695" s="130" t="s">
        <v>999</v>
      </c>
    </row>
    <row r="3696" spans="1:2" s="131" customFormat="1">
      <c r="A3696" s="129" t="s">
        <v>19</v>
      </c>
      <c r="B3696" s="130" t="s">
        <v>2378</v>
      </c>
    </row>
    <row r="3697" spans="1:2" s="131" customFormat="1">
      <c r="A3697" s="129" t="s">
        <v>19</v>
      </c>
      <c r="B3697" s="130" t="s">
        <v>1002</v>
      </c>
    </row>
    <row r="3698" spans="1:2" s="131" customFormat="1">
      <c r="A3698" s="129" t="s">
        <v>19</v>
      </c>
      <c r="B3698" s="130" t="s">
        <v>1001</v>
      </c>
    </row>
    <row r="3699" spans="1:2" s="131" customFormat="1">
      <c r="A3699" s="129" t="s">
        <v>19</v>
      </c>
      <c r="B3699" s="130" t="s">
        <v>3116</v>
      </c>
    </row>
    <row r="3700" spans="1:2" s="131" customFormat="1">
      <c r="A3700" s="129" t="s">
        <v>19</v>
      </c>
      <c r="B3700" s="130" t="s">
        <v>650</v>
      </c>
    </row>
    <row r="3701" spans="1:2" s="131" customFormat="1">
      <c r="A3701" s="129" t="s">
        <v>19</v>
      </c>
      <c r="B3701" s="130" t="s">
        <v>625</v>
      </c>
    </row>
    <row r="3702" spans="1:2" s="131" customFormat="1">
      <c r="A3702" s="129" t="s">
        <v>19</v>
      </c>
      <c r="B3702" s="130"/>
    </row>
    <row r="3703" spans="1:2" s="131" customFormat="1">
      <c r="A3703" s="129" t="s">
        <v>19</v>
      </c>
      <c r="B3703" s="130" t="s">
        <v>2042</v>
      </c>
    </row>
    <row r="3704" spans="1:2" s="131" customFormat="1">
      <c r="A3704" s="129" t="s">
        <v>19</v>
      </c>
      <c r="B3704" s="130" t="s">
        <v>333</v>
      </c>
    </row>
    <row r="3705" spans="1:2" s="131" customFormat="1">
      <c r="A3705" s="129" t="s">
        <v>19</v>
      </c>
      <c r="B3705" s="130" t="s">
        <v>2043</v>
      </c>
    </row>
    <row r="3706" spans="1:2" s="131" customFormat="1">
      <c r="A3706" s="129" t="s">
        <v>19</v>
      </c>
      <c r="B3706" s="130" t="s">
        <v>339</v>
      </c>
    </row>
    <row r="3707" spans="1:2" s="131" customFormat="1">
      <c r="A3707" s="129" t="s">
        <v>19</v>
      </c>
      <c r="B3707" s="130"/>
    </row>
    <row r="3708" spans="1:2" s="131" customFormat="1">
      <c r="A3708" s="129" t="s">
        <v>19</v>
      </c>
      <c r="B3708" s="130" t="s">
        <v>2044</v>
      </c>
    </row>
    <row r="3709" spans="1:2" s="131" customFormat="1">
      <c r="A3709" s="129" t="s">
        <v>19</v>
      </c>
      <c r="B3709" s="130"/>
    </row>
    <row r="3710" spans="1:2" s="131" customFormat="1">
      <c r="A3710" s="129" t="s">
        <v>19</v>
      </c>
      <c r="B3710" s="130" t="s">
        <v>2045</v>
      </c>
    </row>
    <row r="3711" spans="1:2" s="131" customFormat="1">
      <c r="A3711" s="129" t="s">
        <v>19</v>
      </c>
      <c r="B3711" s="130"/>
    </row>
    <row r="3712" spans="1:2" s="131" customFormat="1">
      <c r="A3712" s="129" t="s">
        <v>19</v>
      </c>
      <c r="B3712" s="130" t="s">
        <v>2046</v>
      </c>
    </row>
    <row r="3713" spans="1:2" s="131" customFormat="1">
      <c r="A3713" s="129" t="s">
        <v>19</v>
      </c>
      <c r="B3713" s="130" t="s">
        <v>2047</v>
      </c>
    </row>
    <row r="3714" spans="1:2" s="131" customFormat="1">
      <c r="A3714" s="129" t="s">
        <v>19</v>
      </c>
      <c r="B3714" s="130" t="s">
        <v>2048</v>
      </c>
    </row>
    <row r="3715" spans="1:2" s="131" customFormat="1">
      <c r="A3715" s="129" t="s">
        <v>19</v>
      </c>
      <c r="B3715" s="130" t="s">
        <v>2049</v>
      </c>
    </row>
    <row r="3716" spans="1:2" s="131" customFormat="1">
      <c r="A3716" s="129" t="s">
        <v>19</v>
      </c>
      <c r="B3716" s="130"/>
    </row>
    <row r="3717" spans="1:2" s="131" customFormat="1">
      <c r="A3717" s="129" t="s">
        <v>19</v>
      </c>
      <c r="B3717" s="130" t="s">
        <v>2060</v>
      </c>
    </row>
    <row r="3718" spans="1:2" s="131" customFormat="1">
      <c r="A3718" s="129" t="s">
        <v>19</v>
      </c>
      <c r="B3718" s="130" t="s">
        <v>2061</v>
      </c>
    </row>
    <row r="3719" spans="1:2" s="131" customFormat="1">
      <c r="A3719" s="129" t="s">
        <v>19</v>
      </c>
      <c r="B3719" s="130"/>
    </row>
    <row r="3720" spans="1:2" s="131" customFormat="1">
      <c r="A3720" s="129" t="s">
        <v>19</v>
      </c>
      <c r="B3720" s="130" t="s">
        <v>2050</v>
      </c>
    </row>
    <row r="3721" spans="1:2" s="131" customFormat="1">
      <c r="A3721" s="129" t="s">
        <v>19</v>
      </c>
      <c r="B3721" s="130"/>
    </row>
    <row r="3722" spans="1:2" s="131" customFormat="1">
      <c r="A3722" s="129" t="s">
        <v>19</v>
      </c>
      <c r="B3722" s="130" t="s">
        <v>2051</v>
      </c>
    </row>
    <row r="3723" spans="1:2" s="131" customFormat="1">
      <c r="A3723" s="129" t="s">
        <v>19</v>
      </c>
      <c r="B3723" s="130" t="s">
        <v>2052</v>
      </c>
    </row>
    <row r="3724" spans="1:2" s="131" customFormat="1">
      <c r="A3724" s="129" t="s">
        <v>19</v>
      </c>
      <c r="B3724" s="130"/>
    </row>
    <row r="3725" spans="1:2" s="131" customFormat="1">
      <c r="A3725" s="129" t="s">
        <v>19</v>
      </c>
      <c r="B3725" s="130" t="s">
        <v>2059</v>
      </c>
    </row>
    <row r="3726" spans="1:2" s="131" customFormat="1">
      <c r="A3726" s="129" t="s">
        <v>19</v>
      </c>
      <c r="B3726" s="130" t="s">
        <v>2053</v>
      </c>
    </row>
    <row r="3727" spans="1:2" s="131" customFormat="1">
      <c r="A3727" s="129" t="s">
        <v>19</v>
      </c>
      <c r="B3727" s="130" t="s">
        <v>2054</v>
      </c>
    </row>
    <row r="3728" spans="1:2" s="131" customFormat="1">
      <c r="A3728" s="129" t="s">
        <v>19</v>
      </c>
      <c r="B3728" s="130"/>
    </row>
    <row r="3729" spans="1:2" s="131" customFormat="1">
      <c r="A3729" s="129" t="s">
        <v>19</v>
      </c>
      <c r="B3729" s="130" t="s">
        <v>2291</v>
      </c>
    </row>
    <row r="3730" spans="1:2" s="131" customFormat="1">
      <c r="A3730" s="129" t="s">
        <v>19</v>
      </c>
      <c r="B3730" s="130" t="s">
        <v>333</v>
      </c>
    </row>
    <row r="3731" spans="1:2" s="131" customFormat="1">
      <c r="A3731" s="129" t="s">
        <v>19</v>
      </c>
      <c r="B3731" s="130" t="s">
        <v>2043</v>
      </c>
    </row>
    <row r="3732" spans="1:2" s="131" customFormat="1">
      <c r="A3732" s="129" t="s">
        <v>19</v>
      </c>
      <c r="B3732" s="130" t="s">
        <v>339</v>
      </c>
    </row>
    <row r="3733" spans="1:2" s="131" customFormat="1">
      <c r="A3733" s="129" t="s">
        <v>19</v>
      </c>
      <c r="B3733" s="130" t="s">
        <v>2055</v>
      </c>
    </row>
    <row r="3734" spans="1:2" s="131" customFormat="1">
      <c r="A3734" s="129" t="s">
        <v>19</v>
      </c>
      <c r="B3734" s="130" t="s">
        <v>2056</v>
      </c>
    </row>
    <row r="3735" spans="1:2" s="131" customFormat="1">
      <c r="A3735" s="129" t="s">
        <v>19</v>
      </c>
      <c r="B3735" s="130" t="s">
        <v>2057</v>
      </c>
    </row>
    <row r="3736" spans="1:2" s="131" customFormat="1">
      <c r="A3736" s="129" t="s">
        <v>19</v>
      </c>
      <c r="B3736" s="130" t="s">
        <v>96</v>
      </c>
    </row>
    <row r="3737" spans="1:2" s="131" customFormat="1">
      <c r="A3737" s="129" t="s">
        <v>19</v>
      </c>
      <c r="B3737" s="130" t="s">
        <v>2058</v>
      </c>
    </row>
    <row r="3738" spans="1:2" s="131" customFormat="1">
      <c r="A3738" s="129" t="s">
        <v>19</v>
      </c>
      <c r="B3738" s="130" t="s">
        <v>2065</v>
      </c>
    </row>
    <row r="3739" spans="1:2" s="131" customFormat="1">
      <c r="A3739" s="129" t="s">
        <v>19</v>
      </c>
      <c r="B3739" s="130" t="s">
        <v>3071</v>
      </c>
    </row>
    <row r="3740" spans="1:2" s="131" customFormat="1">
      <c r="A3740" s="129" t="s">
        <v>19</v>
      </c>
      <c r="B3740" s="130"/>
    </row>
    <row r="3741" spans="1:2" s="131" customFormat="1">
      <c r="A3741" s="129" t="s">
        <v>19</v>
      </c>
      <c r="B3741" s="130" t="s">
        <v>997</v>
      </c>
    </row>
    <row r="3742" spans="1:2" s="131" customFormat="1">
      <c r="A3742" s="129" t="s">
        <v>19</v>
      </c>
      <c r="B3742" s="130" t="s">
        <v>999</v>
      </c>
    </row>
    <row r="3743" spans="1:2" s="131" customFormat="1">
      <c r="A3743" s="129" t="s">
        <v>19</v>
      </c>
      <c r="B3743" s="130" t="s">
        <v>2378</v>
      </c>
    </row>
    <row r="3744" spans="1:2" s="131" customFormat="1">
      <c r="A3744" s="129" t="s">
        <v>19</v>
      </c>
      <c r="B3744" s="130" t="s">
        <v>1002</v>
      </c>
    </row>
    <row r="3745" spans="1:2" s="131" customFormat="1">
      <c r="A3745" s="129" t="s">
        <v>19</v>
      </c>
      <c r="B3745" s="130" t="s">
        <v>1001</v>
      </c>
    </row>
    <row r="3746" spans="1:2" s="131" customFormat="1">
      <c r="A3746" s="129" t="s">
        <v>19</v>
      </c>
      <c r="B3746" s="130" t="s">
        <v>3116</v>
      </c>
    </row>
    <row r="3747" spans="1:2" s="131" customFormat="1">
      <c r="A3747" s="129" t="s">
        <v>19</v>
      </c>
      <c r="B3747" s="130" t="s">
        <v>650</v>
      </c>
    </row>
    <row r="3748" spans="1:2" s="131" customFormat="1">
      <c r="A3748" s="129" t="s">
        <v>19</v>
      </c>
      <c r="B3748" s="130" t="s">
        <v>625</v>
      </c>
    </row>
    <row r="3749" spans="1:2" s="131" customFormat="1">
      <c r="A3749" s="129" t="s">
        <v>19</v>
      </c>
      <c r="B3749" s="130"/>
    </row>
    <row r="3750" spans="1:2" s="131" customFormat="1">
      <c r="A3750" s="129" t="s">
        <v>19</v>
      </c>
      <c r="B3750" s="130" t="s">
        <v>3241</v>
      </c>
    </row>
    <row r="3751" spans="1:2" s="131" customFormat="1">
      <c r="A3751" s="129" t="s">
        <v>19</v>
      </c>
      <c r="B3751" s="130" t="s">
        <v>3242</v>
      </c>
    </row>
    <row r="3752" spans="1:2" s="131" customFormat="1">
      <c r="A3752" s="129" t="s">
        <v>19</v>
      </c>
      <c r="B3752" s="130" t="s">
        <v>3243</v>
      </c>
    </row>
    <row r="3753" spans="1:2" s="131" customFormat="1">
      <c r="A3753" s="129" t="s">
        <v>19</v>
      </c>
      <c r="B3753" s="130" t="s">
        <v>3244</v>
      </c>
    </row>
    <row r="3754" spans="1:2" s="131" customFormat="1">
      <c r="A3754" s="129" t="s">
        <v>19</v>
      </c>
      <c r="B3754" s="130" t="s">
        <v>3245</v>
      </c>
    </row>
    <row r="3755" spans="1:2" s="131" customFormat="1">
      <c r="A3755" s="129" t="s">
        <v>19</v>
      </c>
      <c r="B3755" s="130" t="s">
        <v>2212</v>
      </c>
    </row>
    <row r="3756" spans="1:2" s="131" customFormat="1">
      <c r="A3756" s="129" t="s">
        <v>19</v>
      </c>
      <c r="B3756" s="130" t="s">
        <v>333</v>
      </c>
    </row>
    <row r="3757" spans="1:2" s="131" customFormat="1">
      <c r="A3757" s="129" t="s">
        <v>19</v>
      </c>
      <c r="B3757" s="130" t="s">
        <v>2043</v>
      </c>
    </row>
    <row r="3758" spans="1:2" s="131" customFormat="1">
      <c r="A3758" s="129" t="s">
        <v>19</v>
      </c>
      <c r="B3758" s="130" t="s">
        <v>339</v>
      </c>
    </row>
    <row r="3759" spans="1:2" s="131" customFormat="1">
      <c r="A3759" s="129" t="s">
        <v>19</v>
      </c>
      <c r="B3759" s="130"/>
    </row>
    <row r="3760" spans="1:2" s="131" customFormat="1">
      <c r="A3760" s="129" t="s">
        <v>19</v>
      </c>
      <c r="B3760" s="130" t="s">
        <v>2213</v>
      </c>
    </row>
    <row r="3761" spans="1:2" s="131" customFormat="1">
      <c r="A3761" s="129" t="s">
        <v>19</v>
      </c>
      <c r="B3761" s="130" t="s">
        <v>2214</v>
      </c>
    </row>
    <row r="3762" spans="1:2" s="131" customFormat="1">
      <c r="A3762" s="129" t="s">
        <v>19</v>
      </c>
      <c r="B3762" s="130" t="s">
        <v>2215</v>
      </c>
    </row>
    <row r="3763" spans="1:2" s="131" customFormat="1">
      <c r="A3763" s="129" t="s">
        <v>19</v>
      </c>
      <c r="B3763" s="130" t="s">
        <v>2216</v>
      </c>
    </row>
    <row r="3764" spans="1:2" s="131" customFormat="1">
      <c r="A3764" s="129" t="s">
        <v>19</v>
      </c>
      <c r="B3764" s="130"/>
    </row>
    <row r="3765" spans="1:2" s="131" customFormat="1">
      <c r="A3765" s="129" t="s">
        <v>19</v>
      </c>
      <c r="B3765" s="130" t="s">
        <v>2217</v>
      </c>
    </row>
    <row r="3766" spans="1:2" s="131" customFormat="1">
      <c r="A3766" s="129" t="s">
        <v>19</v>
      </c>
      <c r="B3766" s="130" t="s">
        <v>2218</v>
      </c>
    </row>
    <row r="3767" spans="1:2" s="131" customFormat="1">
      <c r="A3767" s="129" t="s">
        <v>19</v>
      </c>
      <c r="B3767" s="130" t="s">
        <v>2219</v>
      </c>
    </row>
    <row r="3768" spans="1:2" s="131" customFormat="1">
      <c r="A3768" s="129" t="s">
        <v>19</v>
      </c>
      <c r="B3768" s="130" t="s">
        <v>2220</v>
      </c>
    </row>
    <row r="3769" spans="1:2" s="131" customFormat="1">
      <c r="A3769" s="129" t="s">
        <v>19</v>
      </c>
      <c r="B3769" s="130" t="s">
        <v>861</v>
      </c>
    </row>
    <row r="3770" spans="1:2" s="131" customFormat="1">
      <c r="A3770" s="129" t="s">
        <v>19</v>
      </c>
      <c r="B3770" s="130" t="s">
        <v>2221</v>
      </c>
    </row>
    <row r="3771" spans="1:2" s="131" customFormat="1">
      <c r="A3771" s="129" t="s">
        <v>19</v>
      </c>
      <c r="B3771" s="130"/>
    </row>
    <row r="3772" spans="1:2" s="131" customFormat="1">
      <c r="A3772" s="129" t="s">
        <v>19</v>
      </c>
      <c r="B3772" s="130" t="s">
        <v>2222</v>
      </c>
    </row>
    <row r="3773" spans="1:2" s="131" customFormat="1">
      <c r="A3773" s="129" t="s">
        <v>19</v>
      </c>
      <c r="B3773" s="130" t="s">
        <v>2223</v>
      </c>
    </row>
    <row r="3774" spans="1:2" s="131" customFormat="1">
      <c r="A3774" s="129" t="s">
        <v>19</v>
      </c>
      <c r="B3774" s="130" t="s">
        <v>2224</v>
      </c>
    </row>
    <row r="3775" spans="1:2" s="131" customFormat="1">
      <c r="A3775" s="129" t="s">
        <v>19</v>
      </c>
      <c r="B3775" s="130" t="s">
        <v>2225</v>
      </c>
    </row>
    <row r="3776" spans="1:2" s="131" customFormat="1">
      <c r="A3776" s="129" t="s">
        <v>19</v>
      </c>
      <c r="B3776" s="130" t="s">
        <v>2226</v>
      </c>
    </row>
    <row r="3777" spans="1:2" s="131" customFormat="1">
      <c r="A3777" s="129" t="s">
        <v>19</v>
      </c>
      <c r="B3777" s="130" t="s">
        <v>2227</v>
      </c>
    </row>
    <row r="3778" spans="1:2" s="131" customFormat="1">
      <c r="A3778" s="129" t="s">
        <v>19</v>
      </c>
      <c r="B3778" s="130" t="s">
        <v>2228</v>
      </c>
    </row>
    <row r="3779" spans="1:2" s="131" customFormat="1">
      <c r="A3779" s="129" t="s">
        <v>19</v>
      </c>
      <c r="B3779" s="130" t="s">
        <v>2229</v>
      </c>
    </row>
    <row r="3780" spans="1:2" s="131" customFormat="1">
      <c r="A3780" s="129" t="s">
        <v>19</v>
      </c>
      <c r="B3780" s="130" t="s">
        <v>861</v>
      </c>
    </row>
    <row r="3781" spans="1:2" s="131" customFormat="1">
      <c r="A3781" s="129" t="s">
        <v>19</v>
      </c>
      <c r="B3781" s="130" t="s">
        <v>2230</v>
      </c>
    </row>
    <row r="3782" spans="1:2" s="131" customFormat="1">
      <c r="A3782" s="129" t="s">
        <v>19</v>
      </c>
      <c r="B3782" s="130"/>
    </row>
    <row r="3783" spans="1:2" s="131" customFormat="1">
      <c r="A3783" s="129" t="s">
        <v>19</v>
      </c>
      <c r="B3783" s="130" t="s">
        <v>2231</v>
      </c>
    </row>
    <row r="3784" spans="1:2" s="131" customFormat="1">
      <c r="A3784" s="129" t="s">
        <v>19</v>
      </c>
      <c r="B3784" s="130" t="s">
        <v>96</v>
      </c>
    </row>
    <row r="3785" spans="1:2" s="131" customFormat="1">
      <c r="A3785" s="129" t="s">
        <v>19</v>
      </c>
      <c r="B3785" s="130" t="s">
        <v>2316</v>
      </c>
    </row>
    <row r="3786" spans="1:2" s="131" customFormat="1">
      <c r="A3786" s="129" t="s">
        <v>19</v>
      </c>
      <c r="B3786" s="130" t="s">
        <v>2457</v>
      </c>
    </row>
    <row r="3787" spans="1:2" s="131" customFormat="1">
      <c r="A3787" s="129" t="s">
        <v>19</v>
      </c>
      <c r="B3787" s="130" t="s">
        <v>3071</v>
      </c>
    </row>
    <row r="3788" spans="1:2" s="131" customFormat="1">
      <c r="A3788" s="129" t="s">
        <v>19</v>
      </c>
      <c r="B3788" s="130"/>
    </row>
    <row r="3789" spans="1:2" s="131" customFormat="1">
      <c r="A3789" s="129" t="s">
        <v>19</v>
      </c>
      <c r="B3789" s="130" t="s">
        <v>997</v>
      </c>
    </row>
    <row r="3790" spans="1:2" s="131" customFormat="1">
      <c r="A3790" s="129" t="s">
        <v>19</v>
      </c>
      <c r="B3790" s="130" t="s">
        <v>1453</v>
      </c>
    </row>
    <row r="3791" spans="1:2" s="131" customFormat="1">
      <c r="A3791" s="129" t="s">
        <v>19</v>
      </c>
      <c r="B3791" s="130" t="s">
        <v>1001</v>
      </c>
    </row>
    <row r="3792" spans="1:2" s="131" customFormat="1">
      <c r="A3792" s="129" t="s">
        <v>19</v>
      </c>
      <c r="B3792" s="130" t="s">
        <v>3116</v>
      </c>
    </row>
    <row r="3793" spans="1:2" s="131" customFormat="1">
      <c r="A3793" s="129" t="s">
        <v>19</v>
      </c>
      <c r="B3793" s="130" t="s">
        <v>650</v>
      </c>
    </row>
    <row r="3794" spans="1:2" s="131" customFormat="1">
      <c r="A3794" s="129" t="s">
        <v>19</v>
      </c>
      <c r="B3794" s="130" t="s">
        <v>625</v>
      </c>
    </row>
    <row r="3795" spans="1:2" s="131" customFormat="1">
      <c r="A3795" s="129" t="s">
        <v>19</v>
      </c>
      <c r="B3795" s="130"/>
    </row>
    <row r="3796" spans="1:2" s="131" customFormat="1">
      <c r="A3796" s="129" t="s">
        <v>19</v>
      </c>
      <c r="B3796" s="130" t="s">
        <v>2287</v>
      </c>
    </row>
    <row r="3797" spans="1:2" s="131" customFormat="1">
      <c r="A3797" s="129" t="s">
        <v>19</v>
      </c>
      <c r="B3797" s="130" t="s">
        <v>2458</v>
      </c>
    </row>
    <row r="3798" spans="1:2" s="131" customFormat="1">
      <c r="A3798" s="129" t="s">
        <v>19</v>
      </c>
      <c r="B3798" s="130" t="s">
        <v>2459</v>
      </c>
    </row>
    <row r="3799" spans="1:2" s="131" customFormat="1">
      <c r="A3799" s="129" t="s">
        <v>19</v>
      </c>
      <c r="B3799" s="130" t="s">
        <v>2460</v>
      </c>
    </row>
    <row r="3800" spans="1:2" s="131" customFormat="1">
      <c r="A3800" s="129" t="s">
        <v>19</v>
      </c>
      <c r="B3800" s="130" t="s">
        <v>2461</v>
      </c>
    </row>
    <row r="3801" spans="1:2" s="131" customFormat="1">
      <c r="A3801" s="129" t="s">
        <v>19</v>
      </c>
      <c r="B3801" s="130" t="s">
        <v>3294</v>
      </c>
    </row>
    <row r="3802" spans="1:2" s="131" customFormat="1">
      <c r="A3802" s="129" t="s">
        <v>19</v>
      </c>
      <c r="B3802" s="130" t="s">
        <v>3295</v>
      </c>
    </row>
    <row r="3803" spans="1:2" s="131" customFormat="1">
      <c r="A3803" s="129" t="s">
        <v>19</v>
      </c>
      <c r="B3803" s="130" t="s">
        <v>3296</v>
      </c>
    </row>
    <row r="3804" spans="1:2" s="131" customFormat="1">
      <c r="A3804" s="129" t="s">
        <v>19</v>
      </c>
      <c r="B3804" s="130" t="s">
        <v>3297</v>
      </c>
    </row>
    <row r="3805" spans="1:2" s="131" customFormat="1">
      <c r="A3805" s="129" t="s">
        <v>19</v>
      </c>
      <c r="B3805" s="130" t="s">
        <v>3298</v>
      </c>
    </row>
    <row r="3806" spans="1:2" s="131" customFormat="1">
      <c r="A3806" s="129" t="s">
        <v>19</v>
      </c>
      <c r="B3806" s="130" t="s">
        <v>3279</v>
      </c>
    </row>
    <row r="3807" spans="1:2" s="131" customFormat="1">
      <c r="A3807" s="129" t="s">
        <v>19</v>
      </c>
      <c r="B3807" s="130" t="s">
        <v>3079</v>
      </c>
    </row>
    <row r="3808" spans="1:2" s="131" customFormat="1">
      <c r="A3808" s="129" t="s">
        <v>19</v>
      </c>
      <c r="B3808" s="130" t="s">
        <v>3291</v>
      </c>
    </row>
    <row r="3809" spans="1:2" s="131" customFormat="1">
      <c r="A3809" s="129" t="s">
        <v>19</v>
      </c>
      <c r="B3809" s="130" t="s">
        <v>625</v>
      </c>
    </row>
    <row r="3810" spans="1:2" s="131" customFormat="1">
      <c r="A3810" s="129" t="s">
        <v>19</v>
      </c>
      <c r="B3810" s="130" t="s">
        <v>96</v>
      </c>
    </row>
    <row r="3811" spans="1:2" s="131" customFormat="1">
      <c r="A3811" s="129" t="s">
        <v>19</v>
      </c>
      <c r="B3811" s="130" t="s">
        <v>2462</v>
      </c>
    </row>
    <row r="3812" spans="1:2" s="131" customFormat="1">
      <c r="A3812" s="129" t="s">
        <v>19</v>
      </c>
      <c r="B3812" s="130" t="s">
        <v>2286</v>
      </c>
    </row>
    <row r="3813" spans="1:2" s="131" customFormat="1">
      <c r="A3813" s="129" t="s">
        <v>19</v>
      </c>
      <c r="B3813" s="130" t="s">
        <v>3071</v>
      </c>
    </row>
    <row r="3814" spans="1:2" s="131" customFormat="1">
      <c r="A3814" s="129" t="s">
        <v>19</v>
      </c>
      <c r="B3814" s="130"/>
    </row>
    <row r="3815" spans="1:2" s="131" customFormat="1">
      <c r="A3815" s="129" t="s">
        <v>19</v>
      </c>
      <c r="B3815" s="130" t="s">
        <v>997</v>
      </c>
    </row>
    <row r="3816" spans="1:2" s="131" customFormat="1">
      <c r="A3816" s="129" t="s">
        <v>19</v>
      </c>
      <c r="B3816" s="130" t="s">
        <v>1453</v>
      </c>
    </row>
    <row r="3817" spans="1:2" s="131" customFormat="1">
      <c r="A3817" s="129" t="s">
        <v>19</v>
      </c>
      <c r="B3817" s="130" t="s">
        <v>1001</v>
      </c>
    </row>
    <row r="3818" spans="1:2" s="131" customFormat="1">
      <c r="A3818" s="129" t="s">
        <v>19</v>
      </c>
      <c r="B3818" s="130" t="s">
        <v>3117</v>
      </c>
    </row>
    <row r="3819" spans="1:2" s="131" customFormat="1">
      <c r="A3819" s="129" t="s">
        <v>19</v>
      </c>
      <c r="B3819" s="130" t="s">
        <v>650</v>
      </c>
    </row>
    <row r="3820" spans="1:2" s="131" customFormat="1">
      <c r="A3820" s="129" t="s">
        <v>19</v>
      </c>
      <c r="B3820" s="130" t="s">
        <v>625</v>
      </c>
    </row>
    <row r="3821" spans="1:2" s="131" customFormat="1">
      <c r="A3821" s="129" t="s">
        <v>19</v>
      </c>
      <c r="B3821" s="130"/>
    </row>
    <row r="3822" spans="1:2" s="131" customFormat="1">
      <c r="A3822" s="129" t="s">
        <v>19</v>
      </c>
      <c r="B3822" s="130" t="s">
        <v>2287</v>
      </c>
    </row>
    <row r="3823" spans="1:2" s="131" customFormat="1">
      <c r="A3823" s="129" t="s">
        <v>19</v>
      </c>
      <c r="B3823" s="130" t="s">
        <v>2288</v>
      </c>
    </row>
    <row r="3824" spans="1:2" s="131" customFormat="1">
      <c r="A3824" s="129" t="s">
        <v>19</v>
      </c>
      <c r="B3824" s="130" t="s">
        <v>2289</v>
      </c>
    </row>
    <row r="3825" spans="1:2" s="131" customFormat="1">
      <c r="A3825" s="129" t="s">
        <v>19</v>
      </c>
      <c r="B3825" s="130" t="s">
        <v>3306</v>
      </c>
    </row>
    <row r="3826" spans="1:2" s="131" customFormat="1">
      <c r="A3826" s="129" t="s">
        <v>19</v>
      </c>
      <c r="B3826" s="130" t="s">
        <v>3305</v>
      </c>
    </row>
    <row r="3827" spans="1:2" s="131" customFormat="1">
      <c r="A3827" s="129" t="s">
        <v>19</v>
      </c>
      <c r="B3827" s="130" t="s">
        <v>3307</v>
      </c>
    </row>
    <row r="3828" spans="1:2" s="135" customFormat="1">
      <c r="A3828" s="133" t="s">
        <v>19</v>
      </c>
      <c r="B3828" s="134" t="s">
        <v>3662</v>
      </c>
    </row>
    <row r="3829" spans="1:2" s="135" customFormat="1">
      <c r="A3829" s="133" t="s">
        <v>19</v>
      </c>
      <c r="B3829" s="134" t="s">
        <v>3265</v>
      </c>
    </row>
    <row r="3830" spans="1:2" s="135" customFormat="1">
      <c r="A3830" s="133" t="s">
        <v>19</v>
      </c>
      <c r="B3830" s="134" t="s">
        <v>3663</v>
      </c>
    </row>
    <row r="3831" spans="1:2" s="135" customFormat="1">
      <c r="A3831" s="133" t="s">
        <v>19</v>
      </c>
      <c r="B3831" s="134" t="s">
        <v>3664</v>
      </c>
    </row>
    <row r="3832" spans="1:2" s="131" customFormat="1">
      <c r="A3832" s="129" t="s">
        <v>19</v>
      </c>
      <c r="B3832" s="130" t="s">
        <v>3301</v>
      </c>
    </row>
    <row r="3833" spans="1:2" s="131" customFormat="1">
      <c r="A3833" s="129" t="s">
        <v>19</v>
      </c>
      <c r="B3833" s="130" t="s">
        <v>3296</v>
      </c>
    </row>
    <row r="3834" spans="1:2" s="131" customFormat="1">
      <c r="A3834" s="129" t="s">
        <v>19</v>
      </c>
      <c r="B3834" s="130" t="s">
        <v>3302</v>
      </c>
    </row>
    <row r="3835" spans="1:2" s="131" customFormat="1">
      <c r="A3835" s="129" t="s">
        <v>19</v>
      </c>
      <c r="B3835" s="130" t="s">
        <v>3303</v>
      </c>
    </row>
    <row r="3836" spans="1:2" s="131" customFormat="1">
      <c r="A3836" s="129" t="s">
        <v>19</v>
      </c>
      <c r="B3836" s="130" t="s">
        <v>3279</v>
      </c>
    </row>
    <row r="3837" spans="1:2" s="131" customFormat="1">
      <c r="A3837" s="129" t="s">
        <v>19</v>
      </c>
      <c r="B3837" s="130" t="s">
        <v>3079</v>
      </c>
    </row>
    <row r="3838" spans="1:2" s="131" customFormat="1">
      <c r="A3838" s="129" t="s">
        <v>19</v>
      </c>
      <c r="B3838" s="130" t="s">
        <v>3300</v>
      </c>
    </row>
    <row r="3839" spans="1:2" s="131" customFormat="1">
      <c r="A3839" s="129" t="s">
        <v>19</v>
      </c>
      <c r="B3839" s="130" t="s">
        <v>3299</v>
      </c>
    </row>
    <row r="3840" spans="1:2" s="131" customFormat="1">
      <c r="A3840" s="129" t="s">
        <v>19</v>
      </c>
      <c r="B3840" s="130" t="s">
        <v>625</v>
      </c>
    </row>
    <row r="3841" spans="1:2" s="131" customFormat="1">
      <c r="A3841" s="129" t="s">
        <v>19</v>
      </c>
      <c r="B3841" s="130" t="s">
        <v>2288</v>
      </c>
    </row>
    <row r="3842" spans="1:2" s="131" customFormat="1">
      <c r="A3842" s="129" t="s">
        <v>19</v>
      </c>
      <c r="B3842" s="130" t="s">
        <v>3304</v>
      </c>
    </row>
    <row r="3843" spans="1:2" s="131" customFormat="1">
      <c r="A3843" s="129" t="s">
        <v>19</v>
      </c>
      <c r="B3843" s="130" t="s">
        <v>96</v>
      </c>
    </row>
    <row r="3844" spans="1:2" s="131" customFormat="1">
      <c r="A3844" s="129" t="s">
        <v>19</v>
      </c>
      <c r="B3844" s="130" t="s">
        <v>2290</v>
      </c>
    </row>
    <row r="3845" spans="1:2" s="131" customFormat="1">
      <c r="A3845" s="129" t="s">
        <v>19</v>
      </c>
      <c r="B3845" s="130" t="s">
        <v>2317</v>
      </c>
    </row>
    <row r="3846" spans="1:2" s="131" customFormat="1">
      <c r="A3846" s="129" t="s">
        <v>19</v>
      </c>
      <c r="B3846" s="130" t="s">
        <v>3071</v>
      </c>
    </row>
    <row r="3847" spans="1:2" s="131" customFormat="1">
      <c r="A3847" s="129" t="s">
        <v>19</v>
      </c>
      <c r="B3847" s="130"/>
    </row>
    <row r="3848" spans="1:2" s="131" customFormat="1">
      <c r="A3848" s="129" t="s">
        <v>19</v>
      </c>
      <c r="B3848" s="130" t="s">
        <v>997</v>
      </c>
    </row>
    <row r="3849" spans="1:2" s="131" customFormat="1">
      <c r="A3849" s="129" t="s">
        <v>19</v>
      </c>
      <c r="B3849" s="130" t="s">
        <v>999</v>
      </c>
    </row>
    <row r="3850" spans="1:2" s="131" customFormat="1">
      <c r="A3850" s="129" t="s">
        <v>19</v>
      </c>
      <c r="B3850" s="130" t="s">
        <v>2378</v>
      </c>
    </row>
    <row r="3851" spans="1:2" s="131" customFormat="1">
      <c r="A3851" s="129" t="s">
        <v>19</v>
      </c>
      <c r="B3851" s="130" t="s">
        <v>1002</v>
      </c>
    </row>
    <row r="3852" spans="1:2" s="131" customFormat="1">
      <c r="A3852" s="129" t="s">
        <v>19</v>
      </c>
      <c r="B3852" s="130" t="s">
        <v>1001</v>
      </c>
    </row>
    <row r="3853" spans="1:2" s="131" customFormat="1">
      <c r="A3853" s="129" t="s">
        <v>19</v>
      </c>
      <c r="B3853" s="130" t="s">
        <v>3116</v>
      </c>
    </row>
    <row r="3854" spans="1:2" s="131" customFormat="1">
      <c r="A3854" s="129" t="s">
        <v>19</v>
      </c>
      <c r="B3854" s="130" t="s">
        <v>650</v>
      </c>
    </row>
    <row r="3855" spans="1:2" s="131" customFormat="1">
      <c r="A3855" s="129" t="s">
        <v>19</v>
      </c>
      <c r="B3855" s="130" t="s">
        <v>625</v>
      </c>
    </row>
    <row r="3856" spans="1:2" s="131" customFormat="1">
      <c r="A3856" s="129" t="s">
        <v>19</v>
      </c>
      <c r="B3856" s="130"/>
    </row>
    <row r="3857" spans="1:2" s="131" customFormat="1">
      <c r="A3857" s="129" t="s">
        <v>19</v>
      </c>
      <c r="B3857" s="130" t="s">
        <v>2622</v>
      </c>
    </row>
    <row r="3858" spans="1:2" s="131" customFormat="1">
      <c r="A3858" s="129" t="s">
        <v>19</v>
      </c>
      <c r="B3858" s="130" t="s">
        <v>2088</v>
      </c>
    </row>
    <row r="3859" spans="1:2" s="131" customFormat="1">
      <c r="A3859" s="129" t="s">
        <v>19</v>
      </c>
      <c r="B3859" s="130"/>
    </row>
    <row r="3860" spans="1:2" s="131" customFormat="1">
      <c r="A3860" s="129" t="s">
        <v>19</v>
      </c>
      <c r="B3860" s="130" t="s">
        <v>2623</v>
      </c>
    </row>
    <row r="3861" spans="1:2" s="131" customFormat="1">
      <c r="A3861" s="129" t="s">
        <v>19</v>
      </c>
      <c r="B3861" s="130" t="s">
        <v>2624</v>
      </c>
    </row>
    <row r="3862" spans="1:2" s="131" customFormat="1">
      <c r="A3862" s="129" t="s">
        <v>19</v>
      </c>
      <c r="B3862" s="130"/>
    </row>
    <row r="3863" spans="1:2" s="131" customFormat="1">
      <c r="A3863" s="129" t="s">
        <v>19</v>
      </c>
      <c r="B3863" s="130" t="s">
        <v>3246</v>
      </c>
    </row>
    <row r="3864" spans="1:2" s="131" customFormat="1">
      <c r="A3864" s="129" t="s">
        <v>19</v>
      </c>
      <c r="B3864" s="130" t="s">
        <v>2844</v>
      </c>
    </row>
    <row r="3865" spans="1:2" s="131" customFormat="1">
      <c r="A3865" s="129" t="s">
        <v>19</v>
      </c>
      <c r="B3865" s="130"/>
    </row>
    <row r="3866" spans="1:2" s="131" customFormat="1">
      <c r="A3866" s="129" t="s">
        <v>19</v>
      </c>
      <c r="B3866" s="130" t="s">
        <v>3247</v>
      </c>
    </row>
    <row r="3867" spans="1:2" s="131" customFormat="1">
      <c r="A3867" s="129" t="s">
        <v>19</v>
      </c>
      <c r="B3867" s="130" t="s">
        <v>3248</v>
      </c>
    </row>
    <row r="3868" spans="1:2" s="131" customFormat="1">
      <c r="A3868" s="129" t="s">
        <v>19</v>
      </c>
      <c r="B3868" s="130" t="s">
        <v>2323</v>
      </c>
    </row>
    <row r="3869" spans="1:2" s="131" customFormat="1">
      <c r="A3869" s="129" t="s">
        <v>19</v>
      </c>
      <c r="B3869" s="130" t="s">
        <v>2324</v>
      </c>
    </row>
    <row r="3870" spans="1:2" s="131" customFormat="1">
      <c r="A3870" s="129" t="s">
        <v>19</v>
      </c>
      <c r="B3870" s="130" t="s">
        <v>2325</v>
      </c>
    </row>
    <row r="3871" spans="1:2" s="131" customFormat="1">
      <c r="A3871" s="129" t="s">
        <v>19</v>
      </c>
      <c r="B3871" s="130" t="s">
        <v>887</v>
      </c>
    </row>
    <row r="3872" spans="1:2" s="131" customFormat="1">
      <c r="A3872" s="129" t="s">
        <v>19</v>
      </c>
      <c r="B3872" s="130"/>
    </row>
    <row r="3873" spans="1:2" s="131" customFormat="1">
      <c r="A3873" s="129" t="s">
        <v>19</v>
      </c>
      <c r="B3873" s="130" t="s">
        <v>3249</v>
      </c>
    </row>
    <row r="3874" spans="1:2" s="131" customFormat="1">
      <c r="A3874" s="129" t="s">
        <v>19</v>
      </c>
      <c r="B3874" s="130" t="s">
        <v>3250</v>
      </c>
    </row>
    <row r="3875" spans="1:2" s="131" customFormat="1">
      <c r="A3875" s="129" t="s">
        <v>19</v>
      </c>
      <c r="B3875" s="130" t="s">
        <v>2326</v>
      </c>
    </row>
    <row r="3876" spans="1:2" s="131" customFormat="1">
      <c r="A3876" s="129" t="s">
        <v>19</v>
      </c>
      <c r="B3876" s="130" t="s">
        <v>2327</v>
      </c>
    </row>
    <row r="3877" spans="1:2" s="131" customFormat="1">
      <c r="A3877" s="129" t="s">
        <v>19</v>
      </c>
      <c r="B3877" s="130" t="s">
        <v>2328</v>
      </c>
    </row>
    <row r="3878" spans="1:2" s="131" customFormat="1">
      <c r="A3878" s="129" t="s">
        <v>19</v>
      </c>
      <c r="B3878" s="130" t="s">
        <v>890</v>
      </c>
    </row>
    <row r="3879" spans="1:2" s="131" customFormat="1">
      <c r="A3879" s="129" t="s">
        <v>19</v>
      </c>
      <c r="B3879" s="130"/>
    </row>
    <row r="3880" spans="1:2" s="131" customFormat="1">
      <c r="A3880" s="129" t="s">
        <v>19</v>
      </c>
      <c r="B3880" s="130" t="s">
        <v>3251</v>
      </c>
    </row>
    <row r="3881" spans="1:2" s="131" customFormat="1">
      <c r="A3881" s="129" t="s">
        <v>19</v>
      </c>
      <c r="B3881" s="130" t="s">
        <v>3252</v>
      </c>
    </row>
    <row r="3882" spans="1:2" s="131" customFormat="1">
      <c r="A3882" s="129" t="s">
        <v>19</v>
      </c>
      <c r="B3882" s="130" t="s">
        <v>3253</v>
      </c>
    </row>
    <row r="3883" spans="1:2" s="131" customFormat="1">
      <c r="A3883" s="129" t="s">
        <v>19</v>
      </c>
      <c r="B3883" s="130" t="s">
        <v>3254</v>
      </c>
    </row>
    <row r="3884" spans="1:2" s="131" customFormat="1">
      <c r="A3884" s="129" t="s">
        <v>19</v>
      </c>
      <c r="B3884" s="130" t="s">
        <v>2329</v>
      </c>
    </row>
    <row r="3885" spans="1:2" s="131" customFormat="1">
      <c r="A3885" s="129" t="s">
        <v>19</v>
      </c>
      <c r="B3885" s="130" t="s">
        <v>2330</v>
      </c>
    </row>
    <row r="3886" spans="1:2" s="131" customFormat="1">
      <c r="A3886" s="129" t="s">
        <v>19</v>
      </c>
      <c r="B3886" s="130" t="s">
        <v>1548</v>
      </c>
    </row>
    <row r="3887" spans="1:2" s="131" customFormat="1">
      <c r="A3887" s="129" t="s">
        <v>19</v>
      </c>
      <c r="B3887" s="130" t="s">
        <v>2331</v>
      </c>
    </row>
    <row r="3888" spans="1:2" s="131" customFormat="1">
      <c r="A3888" s="129" t="s">
        <v>19</v>
      </c>
      <c r="B3888" s="130"/>
    </row>
    <row r="3889" spans="1:2" s="131" customFormat="1">
      <c r="A3889" s="129" t="s">
        <v>19</v>
      </c>
      <c r="B3889" s="130" t="s">
        <v>3255</v>
      </c>
    </row>
    <row r="3890" spans="1:2" s="131" customFormat="1">
      <c r="A3890" s="129" t="s">
        <v>19</v>
      </c>
      <c r="B3890" s="130" t="s">
        <v>1552</v>
      </c>
    </row>
    <row r="3891" spans="1:2" s="131" customFormat="1">
      <c r="A3891" s="129" t="s">
        <v>19</v>
      </c>
      <c r="B3891" s="130" t="s">
        <v>2332</v>
      </c>
    </row>
    <row r="3892" spans="1:2" s="131" customFormat="1">
      <c r="A3892" s="129" t="s">
        <v>19</v>
      </c>
      <c r="B3892" s="130"/>
    </row>
    <row r="3893" spans="1:2" s="131" customFormat="1">
      <c r="A3893" s="129" t="s">
        <v>19</v>
      </c>
      <c r="B3893" s="130" t="s">
        <v>3256</v>
      </c>
    </row>
    <row r="3894" spans="1:2" s="131" customFormat="1">
      <c r="A3894" s="129" t="s">
        <v>19</v>
      </c>
      <c r="B3894" s="130" t="s">
        <v>2333</v>
      </c>
    </row>
    <row r="3895" spans="1:2" s="131" customFormat="1">
      <c r="A3895" s="129" t="s">
        <v>19</v>
      </c>
      <c r="B3895" s="130" t="s">
        <v>3478</v>
      </c>
    </row>
    <row r="3896" spans="1:2" s="131" customFormat="1">
      <c r="A3896" s="129" t="s">
        <v>19</v>
      </c>
      <c r="B3896" s="130"/>
    </row>
    <row r="3897" spans="1:2" s="131" customFormat="1">
      <c r="A3897" s="129" t="s">
        <v>19</v>
      </c>
      <c r="B3897" s="130" t="s">
        <v>2334</v>
      </c>
    </row>
    <row r="3898" spans="1:2" s="131" customFormat="1">
      <c r="A3898" s="129" t="s">
        <v>19</v>
      </c>
      <c r="B3898" s="130" t="s">
        <v>2335</v>
      </c>
    </row>
    <row r="3899" spans="1:2" s="131" customFormat="1">
      <c r="A3899" s="129" t="s">
        <v>19</v>
      </c>
      <c r="B3899" s="130" t="s">
        <v>333</v>
      </c>
    </row>
    <row r="3900" spans="1:2" s="131" customFormat="1">
      <c r="A3900" s="129" t="s">
        <v>19</v>
      </c>
      <c r="B3900" s="130" t="s">
        <v>2043</v>
      </c>
    </row>
    <row r="3901" spans="1:2" s="131" customFormat="1">
      <c r="A3901" s="129" t="s">
        <v>19</v>
      </c>
      <c r="B3901" s="130" t="s">
        <v>339</v>
      </c>
    </row>
    <row r="3902" spans="1:2" s="131" customFormat="1">
      <c r="A3902" s="129" t="s">
        <v>19</v>
      </c>
      <c r="B3902" s="130"/>
    </row>
    <row r="3903" spans="1:2" s="131" customFormat="1">
      <c r="A3903" s="129" t="s">
        <v>19</v>
      </c>
      <c r="B3903" s="130" t="s">
        <v>1481</v>
      </c>
    </row>
    <row r="3904" spans="1:2" s="131" customFormat="1">
      <c r="A3904" s="129" t="s">
        <v>19</v>
      </c>
      <c r="B3904" s="130" t="s">
        <v>333</v>
      </c>
    </row>
    <row r="3905" spans="1:2" s="131" customFormat="1">
      <c r="A3905" s="129" t="s">
        <v>19</v>
      </c>
      <c r="B3905" s="130" t="s">
        <v>1566</v>
      </c>
    </row>
    <row r="3906" spans="1:2" s="131" customFormat="1">
      <c r="A3906" s="129" t="s">
        <v>19</v>
      </c>
      <c r="B3906" s="130" t="s">
        <v>2336</v>
      </c>
    </row>
    <row r="3907" spans="1:2" s="131" customFormat="1">
      <c r="A3907" s="129" t="s">
        <v>19</v>
      </c>
      <c r="B3907" s="130" t="s">
        <v>2337</v>
      </c>
    </row>
    <row r="3908" spans="1:2" s="131" customFormat="1">
      <c r="A3908" s="129" t="s">
        <v>19</v>
      </c>
      <c r="B3908" s="130" t="s">
        <v>2338</v>
      </c>
    </row>
    <row r="3909" spans="1:2" s="131" customFormat="1">
      <c r="A3909" s="129" t="s">
        <v>19</v>
      </c>
      <c r="B3909" s="130" t="s">
        <v>2339</v>
      </c>
    </row>
    <row r="3910" spans="1:2" s="131" customFormat="1">
      <c r="A3910" s="129" t="s">
        <v>19</v>
      </c>
      <c r="B3910" s="130" t="s">
        <v>2340</v>
      </c>
    </row>
    <row r="3911" spans="1:2" s="131" customFormat="1">
      <c r="A3911" s="129" t="s">
        <v>19</v>
      </c>
      <c r="B3911" s="130" t="s">
        <v>2341</v>
      </c>
    </row>
    <row r="3912" spans="1:2" s="131" customFormat="1">
      <c r="A3912" s="129" t="s">
        <v>19</v>
      </c>
      <c r="B3912" s="130" t="s">
        <v>2342</v>
      </c>
    </row>
    <row r="3913" spans="1:2" s="131" customFormat="1">
      <c r="A3913" s="129" t="s">
        <v>19</v>
      </c>
      <c r="B3913" s="130" t="s">
        <v>2343</v>
      </c>
    </row>
    <row r="3914" spans="1:2" s="131" customFormat="1">
      <c r="A3914" s="129" t="s">
        <v>19</v>
      </c>
      <c r="B3914" s="130" t="s">
        <v>339</v>
      </c>
    </row>
    <row r="3915" spans="1:2" s="131" customFormat="1">
      <c r="A3915" s="129" t="s">
        <v>19</v>
      </c>
      <c r="B3915" s="130" t="s">
        <v>3257</v>
      </c>
    </row>
    <row r="3916" spans="1:2" s="131" customFormat="1">
      <c r="A3916" s="129" t="s">
        <v>19</v>
      </c>
      <c r="B3916" s="130"/>
    </row>
    <row r="3917" spans="1:2" s="131" customFormat="1">
      <c r="A3917" s="129" t="s">
        <v>19</v>
      </c>
      <c r="B3917" s="130" t="s">
        <v>2344</v>
      </c>
    </row>
    <row r="3918" spans="1:2" s="131" customFormat="1">
      <c r="A3918" s="129" t="s">
        <v>19</v>
      </c>
      <c r="B3918" s="130" t="s">
        <v>2345</v>
      </c>
    </row>
    <row r="3919" spans="1:2" s="131" customFormat="1">
      <c r="A3919" s="129" t="s">
        <v>19</v>
      </c>
      <c r="B3919" s="130"/>
    </row>
    <row r="3920" spans="1:2" s="131" customFormat="1">
      <c r="A3920" s="129" t="s">
        <v>19</v>
      </c>
      <c r="B3920" s="130" t="s">
        <v>1563</v>
      </c>
    </row>
    <row r="3921" spans="1:2" s="131" customFormat="1">
      <c r="A3921" s="129" t="s">
        <v>19</v>
      </c>
      <c r="B3921" s="130" t="s">
        <v>1564</v>
      </c>
    </row>
    <row r="3922" spans="1:2" s="131" customFormat="1">
      <c r="A3922" s="129" t="s">
        <v>19</v>
      </c>
      <c r="B3922" s="130" t="s">
        <v>1481</v>
      </c>
    </row>
    <row r="3923" spans="1:2" s="131" customFormat="1">
      <c r="A3923" s="129" t="s">
        <v>19</v>
      </c>
      <c r="B3923" s="130" t="s">
        <v>333</v>
      </c>
    </row>
    <row r="3924" spans="1:2" s="131" customFormat="1">
      <c r="A3924" s="129" t="s">
        <v>19</v>
      </c>
      <c r="B3924" s="130" t="s">
        <v>1565</v>
      </c>
    </row>
    <row r="3925" spans="1:2" s="131" customFormat="1">
      <c r="A3925" s="129" t="s">
        <v>19</v>
      </c>
      <c r="B3925" s="130" t="s">
        <v>1566</v>
      </c>
    </row>
    <row r="3926" spans="1:2" s="131" customFormat="1">
      <c r="A3926" s="129" t="s">
        <v>19</v>
      </c>
      <c r="B3926" s="130" t="s">
        <v>2346</v>
      </c>
    </row>
    <row r="3927" spans="1:2" s="131" customFormat="1">
      <c r="A3927" s="129" t="s">
        <v>19</v>
      </c>
      <c r="B3927" s="130" t="s">
        <v>2347</v>
      </c>
    </row>
    <row r="3928" spans="1:2" s="131" customFormat="1">
      <c r="A3928" s="129" t="s">
        <v>19</v>
      </c>
      <c r="B3928" s="130" t="s">
        <v>1567</v>
      </c>
    </row>
    <row r="3929" spans="1:2" s="131" customFormat="1">
      <c r="A3929" s="129" t="s">
        <v>19</v>
      </c>
      <c r="B3929" s="130" t="s">
        <v>2348</v>
      </c>
    </row>
    <row r="3930" spans="1:2" s="131" customFormat="1">
      <c r="A3930" s="129" t="s">
        <v>19</v>
      </c>
      <c r="B3930" s="130" t="s">
        <v>2349</v>
      </c>
    </row>
    <row r="3931" spans="1:2" s="131" customFormat="1">
      <c r="A3931" s="129" t="s">
        <v>19</v>
      </c>
      <c r="B3931" s="130" t="s">
        <v>2350</v>
      </c>
    </row>
    <row r="3932" spans="1:2" s="131" customFormat="1">
      <c r="A3932" s="129" t="s">
        <v>19</v>
      </c>
      <c r="B3932" s="130" t="s">
        <v>2351</v>
      </c>
    </row>
    <row r="3933" spans="1:2" s="131" customFormat="1">
      <c r="A3933" s="129" t="s">
        <v>19</v>
      </c>
      <c r="B3933" s="130" t="s">
        <v>2352</v>
      </c>
    </row>
    <row r="3934" spans="1:2" s="131" customFormat="1">
      <c r="A3934" s="129" t="s">
        <v>19</v>
      </c>
      <c r="B3934" s="130" t="s">
        <v>2353</v>
      </c>
    </row>
    <row r="3935" spans="1:2" s="131" customFormat="1">
      <c r="A3935" s="129" t="s">
        <v>19</v>
      </c>
      <c r="B3935" s="130" t="s">
        <v>2354</v>
      </c>
    </row>
    <row r="3936" spans="1:2" s="131" customFormat="1">
      <c r="A3936" s="129" t="s">
        <v>19</v>
      </c>
      <c r="B3936" s="130" t="s">
        <v>2355</v>
      </c>
    </row>
    <row r="3937" spans="1:2" s="131" customFormat="1">
      <c r="A3937" s="129" t="s">
        <v>19</v>
      </c>
      <c r="B3937" s="130" t="s">
        <v>339</v>
      </c>
    </row>
    <row r="3938" spans="1:2" s="131" customFormat="1">
      <c r="A3938" s="129" t="s">
        <v>19</v>
      </c>
      <c r="B3938" s="130"/>
    </row>
    <row r="3939" spans="1:2" s="131" customFormat="1">
      <c r="A3939" s="129" t="s">
        <v>19</v>
      </c>
      <c r="B3939" s="130" t="s">
        <v>1578</v>
      </c>
    </row>
    <row r="3940" spans="1:2" s="131" customFormat="1">
      <c r="A3940" s="129" t="s">
        <v>19</v>
      </c>
      <c r="B3940" s="130" t="s">
        <v>1481</v>
      </c>
    </row>
    <row r="3941" spans="1:2" s="131" customFormat="1">
      <c r="A3941" s="129" t="s">
        <v>19</v>
      </c>
      <c r="B3941" s="130" t="s">
        <v>333</v>
      </c>
    </row>
    <row r="3942" spans="1:2" s="131" customFormat="1">
      <c r="A3942" s="129" t="s">
        <v>19</v>
      </c>
      <c r="B3942" s="130" t="s">
        <v>1565</v>
      </c>
    </row>
    <row r="3943" spans="1:2" s="131" customFormat="1">
      <c r="A3943" s="129" t="s">
        <v>19</v>
      </c>
      <c r="B3943" s="130" t="s">
        <v>1579</v>
      </c>
    </row>
    <row r="3944" spans="1:2" s="131" customFormat="1">
      <c r="A3944" s="129" t="s">
        <v>19</v>
      </c>
      <c r="B3944" s="130" t="s">
        <v>2356</v>
      </c>
    </row>
    <row r="3945" spans="1:2" s="131" customFormat="1">
      <c r="A3945" s="129" t="s">
        <v>19</v>
      </c>
      <c r="B3945" s="130" t="s">
        <v>2357</v>
      </c>
    </row>
    <row r="3946" spans="1:2" s="131" customFormat="1">
      <c r="A3946" s="129" t="s">
        <v>19</v>
      </c>
      <c r="B3946" s="130" t="s">
        <v>2358</v>
      </c>
    </row>
    <row r="3947" spans="1:2" s="131" customFormat="1">
      <c r="A3947" s="129" t="s">
        <v>19</v>
      </c>
      <c r="B3947" s="130" t="s">
        <v>339</v>
      </c>
    </row>
    <row r="3948" spans="1:2" s="131" customFormat="1">
      <c r="A3948" s="129" t="s">
        <v>19</v>
      </c>
      <c r="B3948" s="130"/>
    </row>
    <row r="3949" spans="1:2" s="131" customFormat="1">
      <c r="A3949" s="129" t="s">
        <v>19</v>
      </c>
      <c r="B3949" s="130" t="s">
        <v>1580</v>
      </c>
    </row>
    <row r="3950" spans="1:2" s="131" customFormat="1">
      <c r="A3950" s="129" t="s">
        <v>19</v>
      </c>
      <c r="B3950" s="130" t="s">
        <v>1484</v>
      </c>
    </row>
    <row r="3951" spans="1:2" s="131" customFormat="1">
      <c r="A3951" s="129" t="s">
        <v>19</v>
      </c>
      <c r="B3951" s="130" t="s">
        <v>333</v>
      </c>
    </row>
    <row r="3952" spans="1:2" s="131" customFormat="1">
      <c r="A3952" s="129" t="s">
        <v>19</v>
      </c>
      <c r="B3952" s="130" t="s">
        <v>1565</v>
      </c>
    </row>
    <row r="3953" spans="1:2" s="131" customFormat="1">
      <c r="A3953" s="129" t="s">
        <v>19</v>
      </c>
      <c r="B3953" s="130" t="s">
        <v>1581</v>
      </c>
    </row>
    <row r="3954" spans="1:2" s="131" customFormat="1">
      <c r="A3954" s="129" t="s">
        <v>19</v>
      </c>
      <c r="B3954" s="130" t="s">
        <v>2356</v>
      </c>
    </row>
    <row r="3955" spans="1:2" s="131" customFormat="1">
      <c r="A3955" s="129" t="s">
        <v>19</v>
      </c>
      <c r="B3955" s="130" t="s">
        <v>2357</v>
      </c>
    </row>
    <row r="3956" spans="1:2" s="131" customFormat="1">
      <c r="A3956" s="129" t="s">
        <v>19</v>
      </c>
      <c r="B3956" s="130" t="s">
        <v>2358</v>
      </c>
    </row>
    <row r="3957" spans="1:2" s="131" customFormat="1">
      <c r="A3957" s="129" t="s">
        <v>19</v>
      </c>
      <c r="B3957" s="130" t="s">
        <v>339</v>
      </c>
    </row>
    <row r="3958" spans="1:2" s="131" customFormat="1">
      <c r="A3958" s="129" t="s">
        <v>19</v>
      </c>
      <c r="B3958" s="130"/>
    </row>
    <row r="3959" spans="1:2" s="131" customFormat="1">
      <c r="A3959" s="129" t="s">
        <v>19</v>
      </c>
      <c r="B3959" s="130" t="s">
        <v>2359</v>
      </c>
    </row>
    <row r="3960" spans="1:2" s="131" customFormat="1">
      <c r="A3960" s="129" t="s">
        <v>19</v>
      </c>
      <c r="B3960" s="130" t="s">
        <v>333</v>
      </c>
    </row>
    <row r="3961" spans="1:2" s="131" customFormat="1">
      <c r="A3961" s="129" t="s">
        <v>19</v>
      </c>
      <c r="B3961" s="130" t="s">
        <v>2043</v>
      </c>
    </row>
    <row r="3962" spans="1:2" s="131" customFormat="1">
      <c r="A3962" s="129" t="s">
        <v>19</v>
      </c>
      <c r="B3962" s="130" t="s">
        <v>339</v>
      </c>
    </row>
    <row r="3963" spans="1:2" s="131" customFormat="1">
      <c r="A3963" s="129" t="s">
        <v>19</v>
      </c>
      <c r="B3963" s="130" t="s">
        <v>2360</v>
      </c>
    </row>
    <row r="3964" spans="1:2" s="131" customFormat="1">
      <c r="A3964" s="129" t="s">
        <v>19</v>
      </c>
      <c r="B3964" s="130"/>
    </row>
    <row r="3965" spans="1:2" s="131" customFormat="1">
      <c r="A3965" s="129" t="s">
        <v>19</v>
      </c>
      <c r="B3965" s="130" t="s">
        <v>2674</v>
      </c>
    </row>
    <row r="3966" spans="1:2" s="131" customFormat="1">
      <c r="A3966" s="129" t="s">
        <v>19</v>
      </c>
      <c r="B3966" s="130" t="s">
        <v>2777</v>
      </c>
    </row>
    <row r="3967" spans="1:2" s="131" customFormat="1">
      <c r="A3967" s="129" t="s">
        <v>19</v>
      </c>
      <c r="B3967" s="130"/>
    </row>
    <row r="3968" spans="1:2" s="131" customFormat="1">
      <c r="A3968" s="129" t="s">
        <v>19</v>
      </c>
      <c r="B3968" s="130" t="s">
        <v>3487</v>
      </c>
    </row>
    <row r="3969" spans="1:2" s="131" customFormat="1">
      <c r="A3969" s="129" t="s">
        <v>19</v>
      </c>
      <c r="B3969" s="130" t="s">
        <v>333</v>
      </c>
    </row>
    <row r="3970" spans="1:2" s="131" customFormat="1">
      <c r="A3970" s="129" t="s">
        <v>19</v>
      </c>
      <c r="B3970" s="130" t="s">
        <v>3488</v>
      </c>
    </row>
    <row r="3971" spans="1:2" s="131" customFormat="1">
      <c r="A3971" s="129" t="s">
        <v>19</v>
      </c>
      <c r="B3971" s="130" t="s">
        <v>3489</v>
      </c>
    </row>
    <row r="3972" spans="1:2" s="131" customFormat="1">
      <c r="A3972" s="129" t="s">
        <v>19</v>
      </c>
      <c r="B3972" s="130" t="s">
        <v>637</v>
      </c>
    </row>
    <row r="3973" spans="1:2" s="131" customFormat="1">
      <c r="A3973" s="129" t="s">
        <v>19</v>
      </c>
      <c r="B3973" s="130" t="s">
        <v>339</v>
      </c>
    </row>
    <row r="3974" spans="1:2" s="131" customFormat="1">
      <c r="A3974" s="129" t="s">
        <v>19</v>
      </c>
      <c r="B3974" s="130"/>
    </row>
    <row r="3975" spans="1:2" s="131" customFormat="1">
      <c r="A3975" s="129" t="s">
        <v>19</v>
      </c>
      <c r="B3975" s="130" t="s">
        <v>3258</v>
      </c>
    </row>
    <row r="3976" spans="1:2" s="131" customFormat="1">
      <c r="A3976" s="129" t="s">
        <v>19</v>
      </c>
      <c r="B3976" s="130" t="s">
        <v>2361</v>
      </c>
    </row>
    <row r="3977" spans="1:2" s="131" customFormat="1">
      <c r="A3977" s="129" t="s">
        <v>19</v>
      </c>
      <c r="B3977" s="130"/>
    </row>
    <row r="3978" spans="1:2" s="131" customFormat="1">
      <c r="A3978" s="129" t="s">
        <v>19</v>
      </c>
      <c r="B3978" s="130" t="s">
        <v>3150</v>
      </c>
    </row>
    <row r="3979" spans="1:2" s="131" customFormat="1">
      <c r="A3979" s="129" t="s">
        <v>19</v>
      </c>
      <c r="B3979" s="130" t="s">
        <v>3151</v>
      </c>
    </row>
    <row r="3980" spans="1:2" s="131" customFormat="1">
      <c r="A3980" s="129" t="s">
        <v>19</v>
      </c>
      <c r="B3980" s="130" t="s">
        <v>3149</v>
      </c>
    </row>
    <row r="3981" spans="1:2" s="131" customFormat="1">
      <c r="A3981" s="129" t="s">
        <v>19</v>
      </c>
      <c r="B3981" s="130" t="s">
        <v>3152</v>
      </c>
    </row>
    <row r="3982" spans="1:2" s="131" customFormat="1">
      <c r="A3982" s="129" t="s">
        <v>19</v>
      </c>
      <c r="B3982" s="130" t="s">
        <v>3153</v>
      </c>
    </row>
    <row r="3983" spans="1:2" s="131" customFormat="1">
      <c r="A3983" s="129" t="s">
        <v>19</v>
      </c>
      <c r="B3983" s="130" t="s">
        <v>3149</v>
      </c>
    </row>
    <row r="3984" spans="1:2" s="131" customFormat="1">
      <c r="A3984" s="129" t="s">
        <v>19</v>
      </c>
      <c r="B3984" s="130" t="s">
        <v>3154</v>
      </c>
    </row>
    <row r="3985" spans="1:2" s="131" customFormat="1">
      <c r="A3985" s="129" t="s">
        <v>19</v>
      </c>
      <c r="B3985" s="130" t="s">
        <v>3155</v>
      </c>
    </row>
    <row r="3986" spans="1:2" s="131" customFormat="1">
      <c r="A3986" s="129" t="s">
        <v>19</v>
      </c>
      <c r="B3986" s="130" t="s">
        <v>3149</v>
      </c>
    </row>
    <row r="3987" spans="1:2" s="131" customFormat="1">
      <c r="A3987" s="129" t="s">
        <v>19</v>
      </c>
      <c r="B3987" s="130" t="s">
        <v>3156</v>
      </c>
    </row>
    <row r="3988" spans="1:2" s="131" customFormat="1">
      <c r="A3988" s="129" t="s">
        <v>19</v>
      </c>
      <c r="B3988" s="130" t="s">
        <v>3157</v>
      </c>
    </row>
    <row r="3989" spans="1:2" s="131" customFormat="1">
      <c r="A3989" s="129" t="s">
        <v>19</v>
      </c>
      <c r="B3989" s="130" t="s">
        <v>3149</v>
      </c>
    </row>
    <row r="3990" spans="1:2" s="131" customFormat="1">
      <c r="A3990" s="129" t="s">
        <v>19</v>
      </c>
      <c r="B3990" s="130" t="s">
        <v>3158</v>
      </c>
    </row>
    <row r="3991" spans="1:2" s="131" customFormat="1">
      <c r="A3991" s="129" t="s">
        <v>19</v>
      </c>
      <c r="B3991" s="130" t="s">
        <v>3159</v>
      </c>
    </row>
    <row r="3992" spans="1:2" s="131" customFormat="1">
      <c r="A3992" s="129" t="s">
        <v>19</v>
      </c>
      <c r="B3992" s="130" t="s">
        <v>3149</v>
      </c>
    </row>
    <row r="3993" spans="1:2" s="131" customFormat="1">
      <c r="A3993" s="129" t="s">
        <v>19</v>
      </c>
      <c r="B3993" s="130" t="s">
        <v>3160</v>
      </c>
    </row>
    <row r="3994" spans="1:2" s="131" customFormat="1">
      <c r="A3994" s="129" t="s">
        <v>19</v>
      </c>
      <c r="B3994" s="130" t="s">
        <v>3161</v>
      </c>
    </row>
    <row r="3995" spans="1:2" s="131" customFormat="1">
      <c r="A3995" s="129" t="s">
        <v>19</v>
      </c>
      <c r="B3995" s="130" t="s">
        <v>3148</v>
      </c>
    </row>
    <row r="3996" spans="1:2" s="131" customFormat="1">
      <c r="A3996" s="129" t="s">
        <v>19</v>
      </c>
      <c r="B3996" s="130" t="s">
        <v>3148</v>
      </c>
    </row>
    <row r="3997" spans="1:2" s="131" customFormat="1">
      <c r="A3997" s="129" t="s">
        <v>19</v>
      </c>
      <c r="B3997" s="130" t="s">
        <v>3148</v>
      </c>
    </row>
    <row r="3998" spans="1:2" s="131" customFormat="1">
      <c r="A3998" s="129" t="s">
        <v>19</v>
      </c>
      <c r="B3998" s="130" t="s">
        <v>3148</v>
      </c>
    </row>
    <row r="3999" spans="1:2" s="131" customFormat="1">
      <c r="A3999" s="129" t="s">
        <v>19</v>
      </c>
      <c r="B3999" s="130" t="s">
        <v>3148</v>
      </c>
    </row>
    <row r="4000" spans="1:2" s="131" customFormat="1">
      <c r="A4000" s="129" t="s">
        <v>19</v>
      </c>
      <c r="B4000" s="130" t="s">
        <v>3149</v>
      </c>
    </row>
    <row r="4001" spans="1:2" s="131" customFormat="1">
      <c r="A4001" s="129" t="s">
        <v>19</v>
      </c>
      <c r="B4001" s="130" t="s">
        <v>96</v>
      </c>
    </row>
    <row r="4002" spans="1:2" s="131" customFormat="1">
      <c r="A4002" s="129" t="s">
        <v>19</v>
      </c>
      <c r="B4002" s="130" t="s">
        <v>2318</v>
      </c>
    </row>
    <row r="4003" spans="1:2" s="131" customFormat="1">
      <c r="A4003" s="129" t="s">
        <v>19</v>
      </c>
      <c r="B4003" s="130" t="s">
        <v>2960</v>
      </c>
    </row>
    <row r="4004" spans="1:2" s="131" customFormat="1">
      <c r="A4004" s="129" t="s">
        <v>19</v>
      </c>
      <c r="B4004" s="130" t="s">
        <v>3071</v>
      </c>
    </row>
    <row r="4005" spans="1:2" s="131" customFormat="1">
      <c r="A4005" s="129" t="s">
        <v>19</v>
      </c>
      <c r="B4005" s="130"/>
    </row>
    <row r="4006" spans="1:2" s="131" customFormat="1">
      <c r="A4006" s="129" t="s">
        <v>19</v>
      </c>
      <c r="B4006" s="130" t="s">
        <v>997</v>
      </c>
    </row>
    <row r="4007" spans="1:2" s="131" customFormat="1">
      <c r="A4007" s="129" t="s">
        <v>19</v>
      </c>
      <c r="B4007" s="130" t="s">
        <v>622</v>
      </c>
    </row>
    <row r="4008" spans="1:2" s="131" customFormat="1">
      <c r="A4008" s="129" t="s">
        <v>19</v>
      </c>
      <c r="B4008" s="130"/>
    </row>
    <row r="4009" spans="1:2" s="131" customFormat="1">
      <c r="A4009" s="129" t="s">
        <v>19</v>
      </c>
      <c r="B4009" s="130" t="s">
        <v>2961</v>
      </c>
    </row>
    <row r="4010" spans="1:2" s="131" customFormat="1">
      <c r="A4010" s="129" t="s">
        <v>19</v>
      </c>
      <c r="B4010" s="130" t="s">
        <v>333</v>
      </c>
    </row>
    <row r="4011" spans="1:2" s="131" customFormat="1">
      <c r="A4011" s="129" t="s">
        <v>19</v>
      </c>
      <c r="B4011" s="130" t="s">
        <v>2962</v>
      </c>
    </row>
    <row r="4012" spans="1:2" s="131" customFormat="1">
      <c r="A4012" s="129" t="s">
        <v>19</v>
      </c>
      <c r="B4012" s="130" t="s">
        <v>2963</v>
      </c>
    </row>
    <row r="4013" spans="1:2" s="131" customFormat="1">
      <c r="A4013" s="129" t="s">
        <v>19</v>
      </c>
      <c r="B4013" s="130" t="s">
        <v>2964</v>
      </c>
    </row>
    <row r="4014" spans="1:2" s="131" customFormat="1">
      <c r="A4014" s="129" t="s">
        <v>19</v>
      </c>
      <c r="B4014" s="130" t="s">
        <v>3024</v>
      </c>
    </row>
    <row r="4015" spans="1:2" s="131" customFormat="1">
      <c r="A4015" s="129" t="s">
        <v>19</v>
      </c>
      <c r="B4015" s="130" t="s">
        <v>3308</v>
      </c>
    </row>
    <row r="4016" spans="1:2" s="131" customFormat="1">
      <c r="A4016" s="129" t="s">
        <v>19</v>
      </c>
      <c r="B4016" s="130" t="s">
        <v>1533</v>
      </c>
    </row>
    <row r="4017" spans="1:2" s="131" customFormat="1">
      <c r="A4017" s="129" t="s">
        <v>19</v>
      </c>
      <c r="B4017" s="130" t="s">
        <v>339</v>
      </c>
    </row>
    <row r="4018" spans="1:2" s="131" customFormat="1">
      <c r="A4018" s="129" t="s">
        <v>19</v>
      </c>
      <c r="B4018" s="130" t="s">
        <v>96</v>
      </c>
    </row>
    <row r="4019" spans="1:2" s="131" customFormat="1">
      <c r="A4019" s="129" t="s">
        <v>19</v>
      </c>
      <c r="B4019" s="130" t="s">
        <v>2965</v>
      </c>
    </row>
    <row r="4020" spans="1:2" s="131" customFormat="1">
      <c r="A4020" s="129" t="s">
        <v>19</v>
      </c>
      <c r="B4020" s="130" t="s">
        <v>2377</v>
      </c>
    </row>
    <row r="4021" spans="1:2" s="131" customFormat="1">
      <c r="A4021" s="129" t="s">
        <v>19</v>
      </c>
      <c r="B4021" s="130" t="s">
        <v>3071</v>
      </c>
    </row>
    <row r="4022" spans="1:2" s="131" customFormat="1">
      <c r="A4022" s="129" t="s">
        <v>19</v>
      </c>
      <c r="B4022" s="130"/>
    </row>
    <row r="4023" spans="1:2" s="131" customFormat="1">
      <c r="A4023" s="129" t="s">
        <v>19</v>
      </c>
      <c r="B4023" s="130" t="s">
        <v>997</v>
      </c>
    </row>
    <row r="4024" spans="1:2" s="131" customFormat="1">
      <c r="A4024" s="129" t="s">
        <v>19</v>
      </c>
      <c r="B4024" s="130" t="s">
        <v>2378</v>
      </c>
    </row>
    <row r="4025" spans="1:2" s="131" customFormat="1">
      <c r="A4025" s="129" t="s">
        <v>19</v>
      </c>
      <c r="B4025" s="130" t="s">
        <v>1445</v>
      </c>
    </row>
    <row r="4026" spans="1:2" s="131" customFormat="1">
      <c r="A4026" s="129" t="s">
        <v>19</v>
      </c>
      <c r="B4026" s="130" t="s">
        <v>309</v>
      </c>
    </row>
    <row r="4027" spans="1:2" s="131" customFormat="1">
      <c r="A4027" s="129" t="s">
        <v>19</v>
      </c>
      <c r="B4027" s="130" t="s">
        <v>1446</v>
      </c>
    </row>
    <row r="4028" spans="1:2" s="131" customFormat="1">
      <c r="A4028" s="129" t="s">
        <v>19</v>
      </c>
      <c r="B4028" s="130" t="s">
        <v>2379</v>
      </c>
    </row>
    <row r="4029" spans="1:2" s="131" customFormat="1">
      <c r="A4029" s="129" t="s">
        <v>19</v>
      </c>
      <c r="B4029" s="130" t="s">
        <v>2396</v>
      </c>
    </row>
    <row r="4030" spans="1:2" s="131" customFormat="1">
      <c r="A4030" s="129" t="s">
        <v>19</v>
      </c>
      <c r="B4030" s="130" t="s">
        <v>627</v>
      </c>
    </row>
    <row r="4031" spans="1:2" s="131" customFormat="1">
      <c r="A4031" s="129" t="s">
        <v>19</v>
      </c>
      <c r="B4031" s="130" t="s">
        <v>317</v>
      </c>
    </row>
    <row r="4032" spans="1:2" s="131" customFormat="1">
      <c r="A4032" s="129" t="s">
        <v>19</v>
      </c>
      <c r="B4032" s="130" t="s">
        <v>1453</v>
      </c>
    </row>
    <row r="4033" spans="1:2" s="131" customFormat="1">
      <c r="A4033" s="129" t="s">
        <v>19</v>
      </c>
      <c r="B4033" s="130" t="s">
        <v>3229</v>
      </c>
    </row>
    <row r="4034" spans="1:2" s="131" customFormat="1">
      <c r="A4034" s="129" t="s">
        <v>19</v>
      </c>
      <c r="B4034" s="130" t="s">
        <v>3117</v>
      </c>
    </row>
    <row r="4035" spans="1:2" s="131" customFormat="1">
      <c r="A4035" s="129" t="s">
        <v>19</v>
      </c>
      <c r="B4035" s="130" t="s">
        <v>650</v>
      </c>
    </row>
    <row r="4036" spans="1:2" s="131" customFormat="1">
      <c r="A4036" s="129" t="s">
        <v>19</v>
      </c>
      <c r="B4036" s="130" t="s">
        <v>625</v>
      </c>
    </row>
    <row r="4037" spans="1:2" s="131" customFormat="1">
      <c r="A4037" s="129" t="s">
        <v>19</v>
      </c>
      <c r="B4037" s="130"/>
    </row>
    <row r="4038" spans="1:2" s="131" customFormat="1">
      <c r="A4038" s="129" t="s">
        <v>19</v>
      </c>
      <c r="B4038" s="130" t="s">
        <v>2380</v>
      </c>
    </row>
    <row r="4039" spans="1:2" s="131" customFormat="1">
      <c r="A4039" s="129" t="s">
        <v>19</v>
      </c>
      <c r="B4039" s="130" t="s">
        <v>3226</v>
      </c>
    </row>
    <row r="4040" spans="1:2" s="131" customFormat="1">
      <c r="A4040" s="129" t="s">
        <v>19</v>
      </c>
      <c r="B4040" s="130" t="s">
        <v>3225</v>
      </c>
    </row>
    <row r="4041" spans="1:2" s="131" customFormat="1">
      <c r="A4041" s="129" t="s">
        <v>19</v>
      </c>
      <c r="B4041" s="130" t="s">
        <v>624</v>
      </c>
    </row>
    <row r="4042" spans="1:2" s="131" customFormat="1">
      <c r="A4042" s="129" t="s">
        <v>19</v>
      </c>
      <c r="B4042" s="130" t="s">
        <v>625</v>
      </c>
    </row>
    <row r="4043" spans="1:2" s="131" customFormat="1">
      <c r="A4043" s="129" t="s">
        <v>19</v>
      </c>
      <c r="B4043" s="130"/>
    </row>
    <row r="4044" spans="1:2" s="131" customFormat="1">
      <c r="A4044" s="129" t="s">
        <v>19</v>
      </c>
      <c r="B4044" s="130" t="s">
        <v>1001</v>
      </c>
    </row>
    <row r="4045" spans="1:2" s="131" customFormat="1">
      <c r="A4045" s="129" t="s">
        <v>19</v>
      </c>
      <c r="B4045" s="130" t="s">
        <v>3117</v>
      </c>
    </row>
    <row r="4046" spans="1:2" s="131" customFormat="1">
      <c r="A4046" s="129" t="s">
        <v>19</v>
      </c>
      <c r="B4046" s="130" t="s">
        <v>650</v>
      </c>
    </row>
    <row r="4047" spans="1:2" s="131" customFormat="1">
      <c r="A4047" s="129" t="s">
        <v>19</v>
      </c>
      <c r="B4047" s="130" t="s">
        <v>625</v>
      </c>
    </row>
    <row r="4048" spans="1:2" s="131" customFormat="1">
      <c r="A4048" s="129" t="s">
        <v>19</v>
      </c>
      <c r="B4048" s="130"/>
    </row>
    <row r="4049" spans="1:2" s="131" customFormat="1">
      <c r="A4049" s="129" t="s">
        <v>19</v>
      </c>
      <c r="B4049" s="130" t="s">
        <v>2381</v>
      </c>
    </row>
    <row r="4050" spans="1:2" s="131" customFormat="1">
      <c r="A4050" s="129" t="s">
        <v>19</v>
      </c>
      <c r="B4050" s="130" t="s">
        <v>2382</v>
      </c>
    </row>
    <row r="4051" spans="1:2" s="131" customFormat="1">
      <c r="A4051" s="129" t="s">
        <v>19</v>
      </c>
      <c r="B4051" s="130" t="s">
        <v>2383</v>
      </c>
    </row>
    <row r="4052" spans="1:2" s="131" customFormat="1">
      <c r="A4052" s="129" t="s">
        <v>19</v>
      </c>
      <c r="B4052" s="130" t="s">
        <v>3227</v>
      </c>
    </row>
    <row r="4053" spans="1:2" s="131" customFormat="1">
      <c r="A4053" s="129" t="s">
        <v>19</v>
      </c>
      <c r="B4053" s="130" t="s">
        <v>2836</v>
      </c>
    </row>
    <row r="4054" spans="1:2" s="131" customFormat="1">
      <c r="A4054" s="129" t="s">
        <v>19</v>
      </c>
      <c r="B4054" s="130" t="s">
        <v>2837</v>
      </c>
    </row>
    <row r="4055" spans="1:2" s="131" customFormat="1">
      <c r="A4055" s="129" t="s">
        <v>19</v>
      </c>
      <c r="B4055" s="130" t="s">
        <v>640</v>
      </c>
    </row>
    <row r="4056" spans="1:2" s="131" customFormat="1">
      <c r="A4056" s="129" t="s">
        <v>19</v>
      </c>
      <c r="B4056" s="130" t="s">
        <v>3228</v>
      </c>
    </row>
    <row r="4057" spans="1:2" s="131" customFormat="1">
      <c r="A4057" s="129" t="s">
        <v>19</v>
      </c>
      <c r="B4057" s="130" t="s">
        <v>625</v>
      </c>
    </row>
    <row r="4058" spans="1:2" s="131" customFormat="1">
      <c r="A4058" s="129" t="s">
        <v>19</v>
      </c>
      <c r="B4058" s="130" t="s">
        <v>2381</v>
      </c>
    </row>
    <row r="4059" spans="1:2" s="131" customFormat="1">
      <c r="A4059" s="129" t="s">
        <v>19</v>
      </c>
      <c r="B4059" s="130" t="s">
        <v>2384</v>
      </c>
    </row>
    <row r="4060" spans="1:2" s="131" customFormat="1">
      <c r="A4060" s="129" t="s">
        <v>19</v>
      </c>
      <c r="B4060" s="130" t="s">
        <v>624</v>
      </c>
    </row>
    <row r="4061" spans="1:2" s="131" customFormat="1">
      <c r="A4061" s="129" t="s">
        <v>19</v>
      </c>
      <c r="B4061" s="130" t="s">
        <v>640</v>
      </c>
    </row>
    <row r="4062" spans="1:2" s="131" customFormat="1">
      <c r="A4062" s="129" t="s">
        <v>19</v>
      </c>
      <c r="B4062" s="130" t="s">
        <v>3121</v>
      </c>
    </row>
    <row r="4063" spans="1:2" s="131" customFormat="1">
      <c r="A4063" s="129" t="s">
        <v>19</v>
      </c>
      <c r="B4063" s="130" t="s">
        <v>3189</v>
      </c>
    </row>
    <row r="4064" spans="1:2" s="131" customFormat="1">
      <c r="A4064" s="129" t="s">
        <v>19</v>
      </c>
      <c r="B4064" s="130" t="s">
        <v>2385</v>
      </c>
    </row>
    <row r="4065" spans="1:2" s="131" customFormat="1">
      <c r="A4065" s="129" t="s">
        <v>19</v>
      </c>
      <c r="B4065" s="130" t="s">
        <v>3190</v>
      </c>
    </row>
    <row r="4066" spans="1:2" s="131" customFormat="1">
      <c r="A4066" s="129" t="s">
        <v>19</v>
      </c>
      <c r="B4066" s="130" t="s">
        <v>3191</v>
      </c>
    </row>
    <row r="4067" spans="1:2" s="131" customFormat="1">
      <c r="A4067" s="129" t="s">
        <v>19</v>
      </c>
      <c r="B4067" s="130" t="s">
        <v>3192</v>
      </c>
    </row>
    <row r="4068" spans="1:2" s="131" customFormat="1">
      <c r="A4068" s="129" t="s">
        <v>19</v>
      </c>
      <c r="B4068" s="130" t="s">
        <v>2386</v>
      </c>
    </row>
    <row r="4069" spans="1:2" s="131" customFormat="1">
      <c r="A4069" s="129" t="s">
        <v>19</v>
      </c>
      <c r="B4069" s="130" t="s">
        <v>2878</v>
      </c>
    </row>
    <row r="4070" spans="1:2" s="131" customFormat="1">
      <c r="A4070" s="129" t="s">
        <v>19</v>
      </c>
      <c r="B4070" s="130" t="s">
        <v>2862</v>
      </c>
    </row>
    <row r="4071" spans="1:2" s="131" customFormat="1">
      <c r="A4071" s="129" t="s">
        <v>19</v>
      </c>
      <c r="B4071" s="130" t="s">
        <v>625</v>
      </c>
    </row>
    <row r="4072" spans="1:2" s="131" customFormat="1">
      <c r="A4072" s="129" t="s">
        <v>19</v>
      </c>
      <c r="B4072" s="130" t="s">
        <v>860</v>
      </c>
    </row>
    <row r="4073" spans="1:2" s="131" customFormat="1">
      <c r="A4073" s="129" t="s">
        <v>19</v>
      </c>
      <c r="B4073" s="130" t="s">
        <v>96</v>
      </c>
    </row>
    <row r="4074" spans="1:2" s="131" customFormat="1">
      <c r="A4074" s="129" t="s">
        <v>19</v>
      </c>
      <c r="B4074" s="130" t="s">
        <v>2387</v>
      </c>
    </row>
    <row r="4075" spans="1:2" s="131" customFormat="1">
      <c r="A4075" s="129" t="s">
        <v>19</v>
      </c>
      <c r="B4075" s="130" t="s">
        <v>2388</v>
      </c>
    </row>
    <row r="4076" spans="1:2" s="131" customFormat="1">
      <c r="A4076" s="129" t="s">
        <v>19</v>
      </c>
      <c r="B4076" s="130" t="s">
        <v>3071</v>
      </c>
    </row>
    <row r="4077" spans="1:2" s="131" customFormat="1">
      <c r="A4077" s="129" t="s">
        <v>19</v>
      </c>
      <c r="B4077" s="130"/>
    </row>
    <row r="4078" spans="1:2" s="131" customFormat="1">
      <c r="A4078" s="129" t="s">
        <v>19</v>
      </c>
      <c r="B4078" s="130" t="s">
        <v>997</v>
      </c>
    </row>
    <row r="4079" spans="1:2" s="131" customFormat="1">
      <c r="A4079" s="129" t="s">
        <v>19</v>
      </c>
      <c r="B4079" s="130" t="s">
        <v>2378</v>
      </c>
    </row>
    <row r="4080" spans="1:2" s="131" customFormat="1">
      <c r="A4080" s="129" t="s">
        <v>19</v>
      </c>
      <c r="B4080" s="130" t="s">
        <v>1453</v>
      </c>
    </row>
    <row r="4081" spans="1:2" s="131" customFormat="1">
      <c r="A4081" s="129" t="s">
        <v>19</v>
      </c>
      <c r="B4081" s="130" t="s">
        <v>1001</v>
      </c>
    </row>
    <row r="4082" spans="1:2" s="131" customFormat="1">
      <c r="A4082" s="129" t="s">
        <v>19</v>
      </c>
      <c r="B4082" s="130" t="s">
        <v>3116</v>
      </c>
    </row>
    <row r="4083" spans="1:2" s="131" customFormat="1">
      <c r="A4083" s="129" t="s">
        <v>19</v>
      </c>
      <c r="B4083" s="130" t="s">
        <v>650</v>
      </c>
    </row>
    <row r="4084" spans="1:2" s="131" customFormat="1">
      <c r="A4084" s="129" t="s">
        <v>19</v>
      </c>
      <c r="B4084" s="130" t="s">
        <v>625</v>
      </c>
    </row>
    <row r="4085" spans="1:2" s="131" customFormat="1">
      <c r="A4085" s="129" t="s">
        <v>19</v>
      </c>
      <c r="B4085" s="130"/>
    </row>
    <row r="4086" spans="1:2" s="131" customFormat="1">
      <c r="A4086" s="129" t="s">
        <v>19</v>
      </c>
      <c r="B4086" s="130" t="s">
        <v>3193</v>
      </c>
    </row>
    <row r="4087" spans="1:2" s="131" customFormat="1">
      <c r="A4087" s="129" t="s">
        <v>19</v>
      </c>
      <c r="B4087" s="130" t="s">
        <v>1431</v>
      </c>
    </row>
    <row r="4088" spans="1:2" s="131" customFormat="1">
      <c r="A4088" s="129" t="s">
        <v>19</v>
      </c>
      <c r="B4088" s="130" t="s">
        <v>3194</v>
      </c>
    </row>
    <row r="4089" spans="1:2" s="131" customFormat="1">
      <c r="A4089" s="129" t="s">
        <v>19</v>
      </c>
      <c r="B4089" s="130" t="s">
        <v>2390</v>
      </c>
    </row>
    <row r="4090" spans="1:2" s="131" customFormat="1">
      <c r="A4090" s="129" t="s">
        <v>19</v>
      </c>
      <c r="B4090" s="130" t="s">
        <v>3195</v>
      </c>
    </row>
    <row r="4091" spans="1:2" s="131" customFormat="1">
      <c r="A4091" s="129" t="s">
        <v>19</v>
      </c>
      <c r="B4091" s="130" t="s">
        <v>2389</v>
      </c>
    </row>
    <row r="4092" spans="1:2" s="131" customFormat="1">
      <c r="A4092" s="129" t="s">
        <v>19</v>
      </c>
      <c r="B4092" s="130" t="s">
        <v>3149</v>
      </c>
    </row>
    <row r="4093" spans="1:2" s="131" customFormat="1">
      <c r="A4093" s="129" t="s">
        <v>19</v>
      </c>
      <c r="B4093" s="130" t="s">
        <v>3235</v>
      </c>
    </row>
    <row r="4094" spans="1:2" s="131" customFormat="1">
      <c r="A4094" s="129" t="s">
        <v>19</v>
      </c>
      <c r="B4094" s="130" t="s">
        <v>3149</v>
      </c>
    </row>
    <row r="4095" spans="1:2" s="131" customFormat="1">
      <c r="A4095" s="129" t="s">
        <v>19</v>
      </c>
      <c r="B4095" s="130" t="s">
        <v>2381</v>
      </c>
    </row>
    <row r="4096" spans="1:2" s="131" customFormat="1">
      <c r="A4096" s="129" t="s">
        <v>19</v>
      </c>
      <c r="B4096" s="130" t="s">
        <v>2384</v>
      </c>
    </row>
    <row r="4097" spans="1:2" s="131" customFormat="1">
      <c r="A4097" s="129" t="s">
        <v>19</v>
      </c>
      <c r="B4097" s="130" t="s">
        <v>2391</v>
      </c>
    </row>
    <row r="4098" spans="1:2" s="131" customFormat="1">
      <c r="A4098" s="129" t="s">
        <v>19</v>
      </c>
      <c r="B4098" s="130" t="s">
        <v>2392</v>
      </c>
    </row>
    <row r="4099" spans="1:2" s="131" customFormat="1">
      <c r="A4099" s="129" t="s">
        <v>19</v>
      </c>
      <c r="B4099" s="130" t="s">
        <v>3081</v>
      </c>
    </row>
    <row r="4100" spans="1:2" s="131" customFormat="1">
      <c r="A4100" s="129" t="s">
        <v>19</v>
      </c>
      <c r="B4100" s="130" t="s">
        <v>3196</v>
      </c>
    </row>
    <row r="4101" spans="1:2" s="131" customFormat="1">
      <c r="A4101" s="129" t="s">
        <v>19</v>
      </c>
      <c r="B4101" s="130" t="s">
        <v>637</v>
      </c>
    </row>
    <row r="4102" spans="1:2" s="131" customFormat="1">
      <c r="A4102" s="129" t="s">
        <v>19</v>
      </c>
      <c r="B4102" s="130" t="s">
        <v>3230</v>
      </c>
    </row>
    <row r="4103" spans="1:2" s="131" customFormat="1">
      <c r="A4103" s="129" t="s">
        <v>19</v>
      </c>
      <c r="B4103" s="130" t="s">
        <v>3231</v>
      </c>
    </row>
    <row r="4104" spans="1:2" s="131" customFormat="1">
      <c r="A4104" s="129" t="s">
        <v>19</v>
      </c>
      <c r="B4104" s="130" t="s">
        <v>3232</v>
      </c>
    </row>
    <row r="4105" spans="1:2" s="131" customFormat="1">
      <c r="A4105" s="129" t="s">
        <v>19</v>
      </c>
      <c r="B4105" s="130" t="s">
        <v>3233</v>
      </c>
    </row>
    <row r="4106" spans="1:2" s="131" customFormat="1">
      <c r="A4106" s="129" t="s">
        <v>19</v>
      </c>
      <c r="B4106" s="130" t="s">
        <v>3234</v>
      </c>
    </row>
    <row r="4107" spans="1:2" s="131" customFormat="1">
      <c r="A4107" s="129" t="s">
        <v>19</v>
      </c>
      <c r="B4107" s="130" t="s">
        <v>624</v>
      </c>
    </row>
    <row r="4108" spans="1:2" s="131" customFormat="1">
      <c r="A4108" s="129" t="s">
        <v>19</v>
      </c>
      <c r="B4108" s="130" t="s">
        <v>625</v>
      </c>
    </row>
    <row r="4109" spans="1:2" s="131" customFormat="1">
      <c r="A4109" s="129" t="s">
        <v>19</v>
      </c>
      <c r="B4109" s="130" t="s">
        <v>3197</v>
      </c>
    </row>
    <row r="4110" spans="1:2" s="131" customFormat="1">
      <c r="A4110" s="129" t="s">
        <v>19</v>
      </c>
      <c r="B4110" s="130" t="s">
        <v>2394</v>
      </c>
    </row>
    <row r="4111" spans="1:2" s="131" customFormat="1">
      <c r="A4111" s="129" t="s">
        <v>19</v>
      </c>
      <c r="B4111" s="130" t="s">
        <v>3198</v>
      </c>
    </row>
    <row r="4112" spans="1:2" s="131" customFormat="1">
      <c r="A4112" s="129" t="s">
        <v>19</v>
      </c>
      <c r="B4112" s="130" t="s">
        <v>2393</v>
      </c>
    </row>
    <row r="4113" spans="1:2" s="131" customFormat="1">
      <c r="A4113" s="129" t="s">
        <v>19</v>
      </c>
      <c r="B4113" s="130" t="s">
        <v>3199</v>
      </c>
    </row>
    <row r="4114" spans="1:2" s="131" customFormat="1">
      <c r="A4114" s="129" t="s">
        <v>19</v>
      </c>
      <c r="B4114" s="130" t="s">
        <v>1432</v>
      </c>
    </row>
    <row r="4115" spans="1:2" s="131" customFormat="1">
      <c r="A4115" s="129" t="s">
        <v>19</v>
      </c>
      <c r="B4115" s="130" t="s">
        <v>96</v>
      </c>
    </row>
    <row r="4116" spans="1:2" s="131" customFormat="1">
      <c r="A4116" s="129" t="s">
        <v>19</v>
      </c>
      <c r="B4116" s="130" t="s">
        <v>2395</v>
      </c>
    </row>
    <row r="4117" spans="1:2" s="131" customFormat="1">
      <c r="A4117" s="129" t="s">
        <v>19</v>
      </c>
      <c r="B4117" s="130" t="s">
        <v>2598</v>
      </c>
    </row>
    <row r="4118" spans="1:2" s="131" customFormat="1">
      <c r="A4118" s="129" t="s">
        <v>19</v>
      </c>
      <c r="B4118" s="130" t="s">
        <v>3071</v>
      </c>
    </row>
    <row r="4119" spans="1:2" s="131" customFormat="1">
      <c r="A4119" s="129" t="s">
        <v>19</v>
      </c>
      <c r="B4119" s="130"/>
    </row>
    <row r="4120" spans="1:2" s="131" customFormat="1">
      <c r="A4120" s="129" t="s">
        <v>19</v>
      </c>
      <c r="B4120" s="130" t="s">
        <v>997</v>
      </c>
    </row>
    <row r="4121" spans="1:2" s="131" customFormat="1">
      <c r="A4121" s="129" t="s">
        <v>19</v>
      </c>
      <c r="B4121" s="130" t="s">
        <v>998</v>
      </c>
    </row>
    <row r="4122" spans="1:2" s="131" customFormat="1">
      <c r="A4122" s="129" t="s">
        <v>19</v>
      </c>
      <c r="B4122" s="130" t="s">
        <v>1453</v>
      </c>
    </row>
    <row r="4123" spans="1:2" s="131" customFormat="1">
      <c r="A4123" s="129" t="s">
        <v>19</v>
      </c>
      <c r="B4123" s="130" t="s">
        <v>1001</v>
      </c>
    </row>
    <row r="4124" spans="1:2" s="131" customFormat="1">
      <c r="A4124" s="129" t="s">
        <v>19</v>
      </c>
      <c r="B4124" s="130" t="s">
        <v>3116</v>
      </c>
    </row>
    <row r="4125" spans="1:2" s="131" customFormat="1">
      <c r="A4125" s="129" t="s">
        <v>19</v>
      </c>
      <c r="B4125" s="130" t="s">
        <v>650</v>
      </c>
    </row>
    <row r="4126" spans="1:2" s="131" customFormat="1">
      <c r="A4126" s="129" t="s">
        <v>19</v>
      </c>
      <c r="B4126" s="130" t="s">
        <v>625</v>
      </c>
    </row>
    <row r="4127" spans="1:2" s="131" customFormat="1">
      <c r="A4127" s="129" t="s">
        <v>19</v>
      </c>
      <c r="B4127" s="130"/>
    </row>
    <row r="4128" spans="1:2" s="131" customFormat="1">
      <c r="A4128" s="129" t="s">
        <v>19</v>
      </c>
      <c r="B4128" s="130" t="s">
        <v>3316</v>
      </c>
    </row>
    <row r="4129" spans="1:2" s="131" customFormat="1">
      <c r="A4129" s="129" t="s">
        <v>19</v>
      </c>
      <c r="B4129" s="130" t="s">
        <v>2930</v>
      </c>
    </row>
    <row r="4130" spans="1:2" s="131" customFormat="1">
      <c r="A4130" s="129" t="s">
        <v>19</v>
      </c>
      <c r="B4130" s="130" t="s">
        <v>3312</v>
      </c>
    </row>
    <row r="4131" spans="1:2" s="131" customFormat="1">
      <c r="A4131" s="129" t="s">
        <v>19</v>
      </c>
      <c r="B4131" s="130" t="s">
        <v>3149</v>
      </c>
    </row>
    <row r="4132" spans="1:2" s="131" customFormat="1">
      <c r="A4132" s="129" t="s">
        <v>19</v>
      </c>
      <c r="B4132" s="130" t="s">
        <v>3149</v>
      </c>
    </row>
    <row r="4133" spans="1:2" s="131" customFormat="1">
      <c r="A4133" s="129" t="s">
        <v>19</v>
      </c>
      <c r="B4133" s="130"/>
    </row>
    <row r="4134" spans="1:2" s="131" customFormat="1">
      <c r="A4134" s="129" t="s">
        <v>19</v>
      </c>
      <c r="B4134" s="130" t="s">
        <v>3323</v>
      </c>
    </row>
    <row r="4135" spans="1:2" s="131" customFormat="1">
      <c r="A4135" s="129" t="s">
        <v>19</v>
      </c>
      <c r="B4135" s="130" t="s">
        <v>3315</v>
      </c>
    </row>
    <row r="4136" spans="1:2" s="131" customFormat="1">
      <c r="A4136" s="129" t="s">
        <v>19</v>
      </c>
      <c r="B4136" s="130" t="s">
        <v>3604</v>
      </c>
    </row>
    <row r="4137" spans="1:2" s="131" customFormat="1">
      <c r="A4137" s="129" t="s">
        <v>19</v>
      </c>
      <c r="B4137" s="130" t="s">
        <v>3605</v>
      </c>
    </row>
    <row r="4138" spans="1:2" s="131" customFormat="1">
      <c r="A4138" s="129" t="s">
        <v>19</v>
      </c>
      <c r="B4138" s="130"/>
    </row>
    <row r="4139" spans="1:2" s="131" customFormat="1">
      <c r="A4139" s="129" t="s">
        <v>19</v>
      </c>
      <c r="B4139" s="130" t="s">
        <v>2931</v>
      </c>
    </row>
    <row r="4140" spans="1:2" s="131" customFormat="1">
      <c r="A4140" s="129" t="s">
        <v>19</v>
      </c>
      <c r="B4140" s="130" t="s">
        <v>2932</v>
      </c>
    </row>
    <row r="4141" spans="1:2" s="131" customFormat="1">
      <c r="A4141" s="129" t="s">
        <v>19</v>
      </c>
      <c r="B4141" s="130" t="s">
        <v>3606</v>
      </c>
    </row>
    <row r="4142" spans="1:2" s="131" customFormat="1">
      <c r="A4142" s="129" t="s">
        <v>19</v>
      </c>
      <c r="B4142" s="130" t="s">
        <v>3607</v>
      </c>
    </row>
    <row r="4143" spans="1:2" s="131" customFormat="1">
      <c r="A4143" s="129" t="s">
        <v>19</v>
      </c>
      <c r="B4143" s="130"/>
    </row>
    <row r="4144" spans="1:2" s="131" customFormat="1">
      <c r="A4144" s="129" t="s">
        <v>19</v>
      </c>
      <c r="B4144" s="130" t="s">
        <v>2967</v>
      </c>
    </row>
    <row r="4145" spans="1:2" s="131" customFormat="1">
      <c r="A4145" s="129" t="s">
        <v>19</v>
      </c>
      <c r="B4145" s="130" t="s">
        <v>3608</v>
      </c>
    </row>
    <row r="4146" spans="1:2" s="131" customFormat="1">
      <c r="A4146" s="129" t="s">
        <v>19</v>
      </c>
      <c r="B4146" s="130" t="s">
        <v>3610</v>
      </c>
    </row>
    <row r="4147" spans="1:2" s="131" customFormat="1">
      <c r="A4147" s="129" t="s">
        <v>19</v>
      </c>
      <c r="B4147" s="130" t="s">
        <v>3609</v>
      </c>
    </row>
    <row r="4148" spans="1:2" s="131" customFormat="1">
      <c r="A4148" s="129" t="s">
        <v>19</v>
      </c>
      <c r="B4148" s="130"/>
    </row>
    <row r="4149" spans="1:2" s="131" customFormat="1">
      <c r="A4149" s="129" t="s">
        <v>19</v>
      </c>
      <c r="B4149" s="130" t="s">
        <v>2968</v>
      </c>
    </row>
    <row r="4150" spans="1:2" s="131" customFormat="1">
      <c r="A4150" s="129" t="s">
        <v>19</v>
      </c>
      <c r="B4150" s="130" t="s">
        <v>2969</v>
      </c>
    </row>
    <row r="4151" spans="1:2" s="131" customFormat="1">
      <c r="A4151" s="129" t="s">
        <v>19</v>
      </c>
      <c r="B4151" s="130" t="s">
        <v>3612</v>
      </c>
    </row>
    <row r="4152" spans="1:2" s="131" customFormat="1">
      <c r="A4152" s="129" t="s">
        <v>19</v>
      </c>
      <c r="B4152" s="130" t="s">
        <v>3611</v>
      </c>
    </row>
    <row r="4153" spans="1:2" s="131" customFormat="1">
      <c r="A4153" s="129" t="s">
        <v>19</v>
      </c>
      <c r="B4153" s="130"/>
    </row>
    <row r="4154" spans="1:2" s="131" customFormat="1">
      <c r="A4154" s="129" t="s">
        <v>19</v>
      </c>
      <c r="B4154" s="130" t="s">
        <v>2970</v>
      </c>
    </row>
    <row r="4155" spans="1:2" s="131" customFormat="1">
      <c r="A4155" s="129" t="s">
        <v>19</v>
      </c>
      <c r="B4155" s="130" t="s">
        <v>3613</v>
      </c>
    </row>
    <row r="4156" spans="1:2" s="131" customFormat="1">
      <c r="A4156" s="129" t="s">
        <v>19</v>
      </c>
      <c r="B4156" s="130" t="s">
        <v>3615</v>
      </c>
    </row>
    <row r="4157" spans="1:2" s="131" customFormat="1">
      <c r="A4157" s="129" t="s">
        <v>19</v>
      </c>
      <c r="B4157" s="130" t="s">
        <v>3614</v>
      </c>
    </row>
    <row r="4158" spans="1:2" s="131" customFormat="1">
      <c r="A4158" s="129" t="s">
        <v>19</v>
      </c>
      <c r="B4158" s="130"/>
    </row>
    <row r="4159" spans="1:2" s="131" customFormat="1">
      <c r="A4159" s="129" t="s">
        <v>19</v>
      </c>
      <c r="B4159" s="130" t="s">
        <v>2971</v>
      </c>
    </row>
    <row r="4160" spans="1:2" s="131" customFormat="1">
      <c r="A4160" s="129" t="s">
        <v>19</v>
      </c>
      <c r="B4160" s="130" t="s">
        <v>2972</v>
      </c>
    </row>
    <row r="4161" spans="1:2" s="131" customFormat="1">
      <c r="A4161" s="129" t="s">
        <v>19</v>
      </c>
      <c r="B4161" s="130" t="s">
        <v>3617</v>
      </c>
    </row>
    <row r="4162" spans="1:2" s="131" customFormat="1">
      <c r="A4162" s="129" t="s">
        <v>19</v>
      </c>
      <c r="B4162" s="130" t="s">
        <v>3616</v>
      </c>
    </row>
    <row r="4163" spans="1:2" s="131" customFormat="1">
      <c r="A4163" s="129" t="s">
        <v>19</v>
      </c>
      <c r="B4163" s="130"/>
    </row>
    <row r="4164" spans="1:2" s="131" customFormat="1">
      <c r="A4164" s="129" t="s">
        <v>19</v>
      </c>
      <c r="B4164" s="130" t="s">
        <v>2973</v>
      </c>
    </row>
    <row r="4165" spans="1:2" s="131" customFormat="1">
      <c r="A4165" s="129" t="s">
        <v>19</v>
      </c>
      <c r="B4165" s="130" t="s">
        <v>2974</v>
      </c>
    </row>
    <row r="4166" spans="1:2" s="131" customFormat="1">
      <c r="A4166" s="129" t="s">
        <v>19</v>
      </c>
      <c r="B4166" s="130" t="s">
        <v>3619</v>
      </c>
    </row>
    <row r="4167" spans="1:2" s="131" customFormat="1">
      <c r="A4167" s="129" t="s">
        <v>19</v>
      </c>
      <c r="B4167" s="130" t="s">
        <v>3618</v>
      </c>
    </row>
    <row r="4168" spans="1:2" s="131" customFormat="1">
      <c r="A4168" s="129" t="s">
        <v>19</v>
      </c>
      <c r="B4168" s="130"/>
    </row>
    <row r="4169" spans="1:2" s="131" customFormat="1">
      <c r="A4169" s="129" t="s">
        <v>19</v>
      </c>
      <c r="B4169" s="130" t="s">
        <v>2975</v>
      </c>
    </row>
    <row r="4170" spans="1:2" s="131" customFormat="1">
      <c r="A4170" s="129" t="s">
        <v>19</v>
      </c>
      <c r="B4170" s="130" t="s">
        <v>2976</v>
      </c>
    </row>
    <row r="4171" spans="1:2" s="131" customFormat="1">
      <c r="A4171" s="129" t="s">
        <v>19</v>
      </c>
      <c r="B4171" s="130" t="s">
        <v>3621</v>
      </c>
    </row>
    <row r="4172" spans="1:2" s="131" customFormat="1">
      <c r="A4172" s="129" t="s">
        <v>19</v>
      </c>
      <c r="B4172" s="130" t="s">
        <v>3620</v>
      </c>
    </row>
    <row r="4173" spans="1:2" s="131" customFormat="1">
      <c r="A4173" s="129" t="s">
        <v>19</v>
      </c>
      <c r="B4173" s="130"/>
    </row>
    <row r="4174" spans="1:2" s="131" customFormat="1">
      <c r="A4174" s="129" t="s">
        <v>19</v>
      </c>
      <c r="B4174" s="130" t="s">
        <v>2977</v>
      </c>
    </row>
    <row r="4175" spans="1:2" s="131" customFormat="1">
      <c r="A4175" s="129" t="s">
        <v>19</v>
      </c>
      <c r="B4175" s="130" t="s">
        <v>2978</v>
      </c>
    </row>
    <row r="4176" spans="1:2" s="131" customFormat="1">
      <c r="A4176" s="129" t="s">
        <v>19</v>
      </c>
      <c r="B4176" s="130" t="s">
        <v>3622</v>
      </c>
    </row>
    <row r="4177" spans="1:2" s="131" customFormat="1">
      <c r="A4177" s="129" t="s">
        <v>19</v>
      </c>
      <c r="B4177" s="130" t="s">
        <v>3623</v>
      </c>
    </row>
    <row r="4178" spans="1:2" s="131" customFormat="1">
      <c r="A4178" s="129" t="s">
        <v>19</v>
      </c>
      <c r="B4178" s="130"/>
    </row>
    <row r="4179" spans="1:2" s="131" customFormat="1">
      <c r="A4179" s="129" t="s">
        <v>19</v>
      </c>
      <c r="B4179" s="130" t="s">
        <v>2886</v>
      </c>
    </row>
    <row r="4180" spans="1:2" s="131" customFormat="1">
      <c r="A4180" s="129" t="s">
        <v>19</v>
      </c>
      <c r="B4180" s="130" t="s">
        <v>2933</v>
      </c>
    </row>
    <row r="4181" spans="1:2" s="131" customFormat="1">
      <c r="A4181" s="129" t="s">
        <v>19</v>
      </c>
      <c r="B4181" s="130" t="s">
        <v>3624</v>
      </c>
    </row>
    <row r="4182" spans="1:2" s="131" customFormat="1">
      <c r="A4182" s="129" t="s">
        <v>19</v>
      </c>
      <c r="B4182" s="130" t="s">
        <v>3626</v>
      </c>
    </row>
    <row r="4183" spans="1:2" s="131" customFormat="1">
      <c r="A4183" s="129" t="s">
        <v>19</v>
      </c>
      <c r="B4183" s="130" t="s">
        <v>3625</v>
      </c>
    </row>
    <row r="4184" spans="1:2" s="131" customFormat="1">
      <c r="A4184" s="129" t="s">
        <v>19</v>
      </c>
      <c r="B4184" s="130"/>
    </row>
    <row r="4185" spans="1:2" s="131" customFormat="1">
      <c r="A4185" s="129" t="s">
        <v>19</v>
      </c>
      <c r="B4185" s="130" t="s">
        <v>3317</v>
      </c>
    </row>
    <row r="4186" spans="1:2" s="131" customFormat="1">
      <c r="A4186" s="129" t="s">
        <v>19</v>
      </c>
      <c r="B4186" s="130" t="s">
        <v>2934</v>
      </c>
    </row>
    <row r="4187" spans="1:2" s="131" customFormat="1">
      <c r="A4187" s="129" t="s">
        <v>19</v>
      </c>
      <c r="B4187" s="130" t="s">
        <v>3313</v>
      </c>
    </row>
    <row r="4188" spans="1:2" s="131" customFormat="1">
      <c r="A4188" s="129" t="s">
        <v>19</v>
      </c>
      <c r="B4188" s="130" t="s">
        <v>3149</v>
      </c>
    </row>
    <row r="4189" spans="1:2" s="131" customFormat="1">
      <c r="A4189" s="129" t="s">
        <v>19</v>
      </c>
      <c r="B4189" s="130" t="s">
        <v>3628</v>
      </c>
    </row>
    <row r="4190" spans="1:2" s="131" customFormat="1">
      <c r="A4190" s="129" t="s">
        <v>19</v>
      </c>
      <c r="B4190" s="130" t="s">
        <v>3627</v>
      </c>
    </row>
    <row r="4191" spans="1:2" s="131" customFormat="1">
      <c r="A4191" s="129" t="s">
        <v>19</v>
      </c>
      <c r="B4191" s="130" t="s">
        <v>3149</v>
      </c>
    </row>
    <row r="4192" spans="1:2" s="131" customFormat="1">
      <c r="A4192" s="129" t="s">
        <v>19</v>
      </c>
      <c r="B4192" s="130"/>
    </row>
    <row r="4193" spans="1:2" s="131" customFormat="1">
      <c r="A4193" s="129" t="s">
        <v>19</v>
      </c>
      <c r="B4193" s="130" t="s">
        <v>3318</v>
      </c>
    </row>
    <row r="4194" spans="1:2" s="131" customFormat="1">
      <c r="A4194" s="129" t="s">
        <v>19</v>
      </c>
      <c r="B4194" s="130" t="s">
        <v>2935</v>
      </c>
    </row>
    <row r="4195" spans="1:2" s="131" customFormat="1">
      <c r="A4195" s="129" t="s">
        <v>19</v>
      </c>
      <c r="B4195" s="130" t="s">
        <v>3314</v>
      </c>
    </row>
    <row r="4196" spans="1:2" s="131" customFormat="1">
      <c r="A4196" s="129" t="s">
        <v>19</v>
      </c>
      <c r="B4196" s="130" t="s">
        <v>3149</v>
      </c>
    </row>
    <row r="4197" spans="1:2" s="131" customFormat="1">
      <c r="A4197" s="129" t="s">
        <v>19</v>
      </c>
      <c r="B4197" s="130" t="s">
        <v>3630</v>
      </c>
    </row>
    <row r="4198" spans="1:2" s="131" customFormat="1">
      <c r="A4198" s="129" t="s">
        <v>19</v>
      </c>
      <c r="B4198" s="130" t="s">
        <v>3629</v>
      </c>
    </row>
    <row r="4199" spans="1:2" s="131" customFormat="1">
      <c r="A4199" s="129" t="s">
        <v>19</v>
      </c>
      <c r="B4199" s="130" t="s">
        <v>3149</v>
      </c>
    </row>
    <row r="4200" spans="1:2" s="131" customFormat="1">
      <c r="A4200" s="129" t="s">
        <v>19</v>
      </c>
      <c r="B4200" s="130"/>
    </row>
    <row r="4201" spans="1:2" s="131" customFormat="1">
      <c r="A4201" s="129" t="s">
        <v>19</v>
      </c>
      <c r="B4201" s="130" t="s">
        <v>3319</v>
      </c>
    </row>
    <row r="4202" spans="1:2" s="131" customFormat="1">
      <c r="A4202" s="129" t="s">
        <v>19</v>
      </c>
      <c r="B4202" s="130" t="s">
        <v>3025</v>
      </c>
    </row>
    <row r="4203" spans="1:2" s="131" customFormat="1">
      <c r="A4203" s="129" t="s">
        <v>19</v>
      </c>
      <c r="B4203" s="130" t="s">
        <v>2936</v>
      </c>
    </row>
    <row r="4204" spans="1:2" s="131" customFormat="1">
      <c r="A4204" s="129" t="s">
        <v>19</v>
      </c>
      <c r="B4204" s="130" t="s">
        <v>3324</v>
      </c>
    </row>
    <row r="4205" spans="1:2" s="131" customFormat="1">
      <c r="A4205" s="129" t="s">
        <v>19</v>
      </c>
      <c r="B4205" s="130" t="s">
        <v>3149</v>
      </c>
    </row>
    <row r="4206" spans="1:2" s="131" customFormat="1">
      <c r="A4206" s="129" t="s">
        <v>19</v>
      </c>
      <c r="B4206" s="130" t="s">
        <v>3632</v>
      </c>
    </row>
    <row r="4207" spans="1:2" s="131" customFormat="1">
      <c r="A4207" s="129" t="s">
        <v>19</v>
      </c>
      <c r="B4207" s="130" t="s">
        <v>3631</v>
      </c>
    </row>
    <row r="4208" spans="1:2" s="131" customFormat="1">
      <c r="A4208" s="129" t="s">
        <v>19</v>
      </c>
      <c r="B4208" s="130" t="s">
        <v>3149</v>
      </c>
    </row>
    <row r="4209" spans="1:2" s="131" customFormat="1">
      <c r="A4209" s="129" t="s">
        <v>19</v>
      </c>
      <c r="B4209" s="130"/>
    </row>
    <row r="4210" spans="1:2" s="131" customFormat="1">
      <c r="A4210" s="129" t="s">
        <v>19</v>
      </c>
      <c r="B4210" s="130" t="s">
        <v>3320</v>
      </c>
    </row>
    <row r="4211" spans="1:2" s="131" customFormat="1">
      <c r="A4211" s="129" t="s">
        <v>19</v>
      </c>
      <c r="B4211" s="130" t="s">
        <v>3026</v>
      </c>
    </row>
    <row r="4212" spans="1:2" s="131" customFormat="1">
      <c r="A4212" s="129" t="s">
        <v>19</v>
      </c>
      <c r="B4212" s="130" t="s">
        <v>2937</v>
      </c>
    </row>
    <row r="4213" spans="1:2" s="131" customFormat="1">
      <c r="A4213" s="129" t="s">
        <v>19</v>
      </c>
      <c r="B4213" s="130" t="s">
        <v>3325</v>
      </c>
    </row>
    <row r="4214" spans="1:2" s="131" customFormat="1">
      <c r="A4214" s="129" t="s">
        <v>19</v>
      </c>
      <c r="B4214" s="130" t="s">
        <v>3149</v>
      </c>
    </row>
    <row r="4215" spans="1:2" s="131" customFormat="1">
      <c r="A4215" s="129" t="s">
        <v>19</v>
      </c>
      <c r="B4215" s="130" t="s">
        <v>3633</v>
      </c>
    </row>
    <row r="4216" spans="1:2" s="131" customFormat="1">
      <c r="A4216" s="129" t="s">
        <v>19</v>
      </c>
      <c r="B4216" s="130" t="s">
        <v>3634</v>
      </c>
    </row>
    <row r="4217" spans="1:2" s="131" customFormat="1">
      <c r="A4217" s="129" t="s">
        <v>19</v>
      </c>
      <c r="B4217" s="130" t="s">
        <v>3149</v>
      </c>
    </row>
    <row r="4218" spans="1:2" s="131" customFormat="1">
      <c r="A4218" s="129" t="s">
        <v>19</v>
      </c>
      <c r="B4218" s="130"/>
    </row>
    <row r="4219" spans="1:2" s="131" customFormat="1">
      <c r="A4219" s="129" t="s">
        <v>19</v>
      </c>
      <c r="B4219" s="130" t="s">
        <v>3200</v>
      </c>
    </row>
    <row r="4220" spans="1:2" s="131" customFormat="1">
      <c r="A4220" s="129" t="s">
        <v>19</v>
      </c>
      <c r="B4220" s="130" t="s">
        <v>2938</v>
      </c>
    </row>
    <row r="4221" spans="1:2" s="131" customFormat="1">
      <c r="A4221" s="129" t="s">
        <v>19</v>
      </c>
      <c r="B4221" s="130" t="s">
        <v>3149</v>
      </c>
    </row>
    <row r="4222" spans="1:2" s="131" customFormat="1">
      <c r="A4222" s="129" t="s">
        <v>19</v>
      </c>
      <c r="B4222" s="130" t="s">
        <v>3149</v>
      </c>
    </row>
    <row r="4223" spans="1:2" s="131" customFormat="1">
      <c r="A4223" s="129" t="s">
        <v>19</v>
      </c>
      <c r="B4223" s="130"/>
    </row>
    <row r="4224" spans="1:2" s="131" customFormat="1">
      <c r="A4224" s="129" t="s">
        <v>19</v>
      </c>
      <c r="B4224" s="130" t="s">
        <v>3201</v>
      </c>
    </row>
    <row r="4225" spans="1:2" s="131" customFormat="1">
      <c r="A4225" s="129" t="s">
        <v>19</v>
      </c>
      <c r="B4225" s="130" t="s">
        <v>2939</v>
      </c>
    </row>
    <row r="4226" spans="1:2" s="131" customFormat="1">
      <c r="A4226" s="129" t="s">
        <v>19</v>
      </c>
      <c r="B4226" s="130" t="s">
        <v>3149</v>
      </c>
    </row>
    <row r="4227" spans="1:2" s="131" customFormat="1">
      <c r="A4227" s="129" t="s">
        <v>19</v>
      </c>
      <c r="B4227" s="130" t="s">
        <v>3149</v>
      </c>
    </row>
    <row r="4228" spans="1:2" s="131" customFormat="1">
      <c r="A4228" s="129" t="s">
        <v>19</v>
      </c>
      <c r="B4228" s="130"/>
    </row>
    <row r="4229" spans="1:2" s="131" customFormat="1">
      <c r="A4229" s="129" t="s">
        <v>19</v>
      </c>
      <c r="B4229" s="130" t="s">
        <v>3202</v>
      </c>
    </row>
    <row r="4230" spans="1:2" s="131" customFormat="1">
      <c r="A4230" s="129" t="s">
        <v>19</v>
      </c>
      <c r="B4230" s="130" t="s">
        <v>2939</v>
      </c>
    </row>
    <row r="4231" spans="1:2" s="131" customFormat="1">
      <c r="A4231" s="129" t="s">
        <v>19</v>
      </c>
      <c r="B4231" s="130" t="s">
        <v>3149</v>
      </c>
    </row>
    <row r="4232" spans="1:2" s="131" customFormat="1">
      <c r="A4232" s="129" t="s">
        <v>19</v>
      </c>
      <c r="B4232" s="130" t="s">
        <v>3149</v>
      </c>
    </row>
    <row r="4233" spans="1:2" s="131" customFormat="1">
      <c r="A4233" s="129" t="s">
        <v>19</v>
      </c>
      <c r="B4233" s="130"/>
    </row>
    <row r="4234" spans="1:2" s="131" customFormat="1">
      <c r="A4234" s="129" t="s">
        <v>19</v>
      </c>
      <c r="B4234" s="130" t="s">
        <v>3203</v>
      </c>
    </row>
    <row r="4235" spans="1:2" s="131" customFormat="1">
      <c r="A4235" s="129" t="s">
        <v>19</v>
      </c>
      <c r="B4235" s="130" t="s">
        <v>2940</v>
      </c>
    </row>
    <row r="4236" spans="1:2" s="131" customFormat="1">
      <c r="A4236" s="129" t="s">
        <v>19</v>
      </c>
      <c r="B4236" s="130" t="s">
        <v>3149</v>
      </c>
    </row>
    <row r="4237" spans="1:2" s="131" customFormat="1">
      <c r="A4237" s="129" t="s">
        <v>19</v>
      </c>
      <c r="B4237" s="130" t="s">
        <v>3149</v>
      </c>
    </row>
    <row r="4238" spans="1:2" s="131" customFormat="1">
      <c r="A4238" s="129" t="s">
        <v>19</v>
      </c>
      <c r="B4238" s="130"/>
    </row>
    <row r="4239" spans="1:2" s="131" customFormat="1">
      <c r="A4239" s="129" t="s">
        <v>19</v>
      </c>
      <c r="B4239" s="130" t="s">
        <v>2941</v>
      </c>
    </row>
    <row r="4240" spans="1:2" s="131" customFormat="1">
      <c r="A4240" s="129" t="s">
        <v>19</v>
      </c>
      <c r="B4240" s="130" t="s">
        <v>2942</v>
      </c>
    </row>
    <row r="4241" spans="1:2" s="131" customFormat="1">
      <c r="A4241" s="129" t="s">
        <v>19</v>
      </c>
      <c r="B4241" s="130" t="s">
        <v>3204</v>
      </c>
    </row>
    <row r="4242" spans="1:2" s="131" customFormat="1">
      <c r="A4242" s="129" t="s">
        <v>19</v>
      </c>
      <c r="B4242" s="130" t="s">
        <v>2943</v>
      </c>
    </row>
    <row r="4243" spans="1:2" s="131" customFormat="1">
      <c r="A4243" s="129" t="s">
        <v>19</v>
      </c>
      <c r="B4243" s="130" t="s">
        <v>3121</v>
      </c>
    </row>
    <row r="4244" spans="1:2" s="131" customFormat="1">
      <c r="A4244" s="129" t="s">
        <v>19</v>
      </c>
      <c r="B4244" s="130" t="s">
        <v>3121</v>
      </c>
    </row>
    <row r="4245" spans="1:2" s="131" customFormat="1">
      <c r="A4245" s="129" t="s">
        <v>19</v>
      </c>
      <c r="B4245" s="130" t="s">
        <v>625</v>
      </c>
    </row>
    <row r="4246" spans="1:2" s="131" customFormat="1">
      <c r="A4246" s="129" t="s">
        <v>19</v>
      </c>
      <c r="B4246" s="130"/>
    </row>
    <row r="4247" spans="1:2" s="131" customFormat="1">
      <c r="A4247" s="129" t="s">
        <v>19</v>
      </c>
      <c r="B4247" s="130" t="s">
        <v>3206</v>
      </c>
    </row>
    <row r="4248" spans="1:2" s="131" customFormat="1">
      <c r="A4248" s="129" t="s">
        <v>19</v>
      </c>
      <c r="B4248" s="130" t="s">
        <v>3205</v>
      </c>
    </row>
    <row r="4249" spans="1:2" s="131" customFormat="1">
      <c r="A4249" s="129" t="s">
        <v>19</v>
      </c>
      <c r="B4249" s="130" t="s">
        <v>3149</v>
      </c>
    </row>
    <row r="4250" spans="1:2" s="131" customFormat="1">
      <c r="A4250" s="129" t="s">
        <v>19</v>
      </c>
      <c r="B4250" s="130" t="s">
        <v>3149</v>
      </c>
    </row>
    <row r="4251" spans="1:2" s="131" customFormat="1">
      <c r="A4251" s="129" t="s">
        <v>19</v>
      </c>
      <c r="B4251" s="130"/>
    </row>
    <row r="4252" spans="1:2" s="131" customFormat="1">
      <c r="A4252" s="129" t="s">
        <v>19</v>
      </c>
      <c r="B4252" s="130" t="s">
        <v>3207</v>
      </c>
    </row>
    <row r="4253" spans="1:2" s="131" customFormat="1">
      <c r="A4253" s="129" t="s">
        <v>19</v>
      </c>
      <c r="B4253" s="130" t="s">
        <v>3321</v>
      </c>
    </row>
    <row r="4254" spans="1:2" s="131" customFormat="1">
      <c r="A4254" s="129" t="s">
        <v>19</v>
      </c>
      <c r="B4254" s="130" t="s">
        <v>2944</v>
      </c>
    </row>
    <row r="4255" spans="1:2" s="131" customFormat="1">
      <c r="A4255" s="129" t="s">
        <v>19</v>
      </c>
      <c r="B4255" s="130" t="s">
        <v>3149</v>
      </c>
    </row>
    <row r="4256" spans="1:2" s="131" customFormat="1">
      <c r="A4256" s="129" t="s">
        <v>19</v>
      </c>
      <c r="B4256" s="130" t="s">
        <v>3636</v>
      </c>
    </row>
    <row r="4257" spans="1:2" s="131" customFormat="1">
      <c r="A4257" s="129" t="s">
        <v>19</v>
      </c>
      <c r="B4257" s="130" t="s">
        <v>3635</v>
      </c>
    </row>
    <row r="4258" spans="1:2" s="131" customFormat="1">
      <c r="A4258" s="129" t="s">
        <v>19</v>
      </c>
      <c r="B4258" s="130" t="s">
        <v>3149</v>
      </c>
    </row>
    <row r="4259" spans="1:2" s="131" customFormat="1">
      <c r="A4259" s="129" t="s">
        <v>19</v>
      </c>
      <c r="B4259" s="130"/>
    </row>
    <row r="4260" spans="1:2" s="131" customFormat="1">
      <c r="A4260" s="129" t="s">
        <v>19</v>
      </c>
      <c r="B4260" s="130" t="s">
        <v>3208</v>
      </c>
    </row>
    <row r="4261" spans="1:2" s="131" customFormat="1">
      <c r="A4261" s="129" t="s">
        <v>19</v>
      </c>
      <c r="B4261" s="130" t="s">
        <v>3209</v>
      </c>
    </row>
    <row r="4262" spans="1:2" s="131" customFormat="1">
      <c r="A4262" s="129" t="s">
        <v>19</v>
      </c>
      <c r="B4262" s="130" t="s">
        <v>3149</v>
      </c>
    </row>
    <row r="4263" spans="1:2" s="131" customFormat="1">
      <c r="A4263" s="129" t="s">
        <v>19</v>
      </c>
      <c r="B4263" s="130" t="s">
        <v>3149</v>
      </c>
    </row>
    <row r="4264" spans="1:2" s="131" customFormat="1">
      <c r="A4264" s="129" t="s">
        <v>19</v>
      </c>
      <c r="B4264" s="130"/>
    </row>
    <row r="4265" spans="1:2" s="131" customFormat="1">
      <c r="A4265" s="129" t="s">
        <v>19</v>
      </c>
      <c r="B4265" s="130" t="s">
        <v>3210</v>
      </c>
    </row>
    <row r="4266" spans="1:2" s="131" customFormat="1">
      <c r="A4266" s="129" t="s">
        <v>19</v>
      </c>
      <c r="B4266" s="130" t="s">
        <v>3211</v>
      </c>
    </row>
    <row r="4267" spans="1:2" s="131" customFormat="1">
      <c r="A4267" s="129" t="s">
        <v>19</v>
      </c>
      <c r="B4267" s="130" t="s">
        <v>3149</v>
      </c>
    </row>
    <row r="4268" spans="1:2" s="131" customFormat="1">
      <c r="A4268" s="129" t="s">
        <v>19</v>
      </c>
      <c r="B4268" s="130" t="s">
        <v>3149</v>
      </c>
    </row>
    <row r="4269" spans="1:2" s="131" customFormat="1">
      <c r="A4269" s="129" t="s">
        <v>19</v>
      </c>
      <c r="B4269" s="130"/>
    </row>
    <row r="4270" spans="1:2" s="131" customFormat="1">
      <c r="A4270" s="129" t="s">
        <v>19</v>
      </c>
      <c r="B4270" s="130" t="s">
        <v>3212</v>
      </c>
    </row>
    <row r="4271" spans="1:2" s="131" customFormat="1">
      <c r="A4271" s="129" t="s">
        <v>19</v>
      </c>
      <c r="B4271" s="130" t="s">
        <v>3213</v>
      </c>
    </row>
    <row r="4272" spans="1:2" s="131" customFormat="1">
      <c r="A4272" s="129" t="s">
        <v>19</v>
      </c>
      <c r="B4272" s="130" t="s">
        <v>3149</v>
      </c>
    </row>
    <row r="4273" spans="1:2" s="131" customFormat="1">
      <c r="A4273" s="129" t="s">
        <v>19</v>
      </c>
      <c r="B4273" s="130" t="s">
        <v>3149</v>
      </c>
    </row>
    <row r="4274" spans="1:2" s="131" customFormat="1">
      <c r="A4274" s="129" t="s">
        <v>19</v>
      </c>
      <c r="B4274" s="130"/>
    </row>
    <row r="4275" spans="1:2" s="131" customFormat="1">
      <c r="A4275" s="129" t="s">
        <v>19</v>
      </c>
      <c r="B4275" s="130" t="s">
        <v>3214</v>
      </c>
    </row>
    <row r="4276" spans="1:2" s="131" customFormat="1">
      <c r="A4276" s="129" t="s">
        <v>19</v>
      </c>
      <c r="B4276" s="130" t="s">
        <v>3215</v>
      </c>
    </row>
    <row r="4277" spans="1:2" s="131" customFormat="1">
      <c r="A4277" s="129" t="s">
        <v>19</v>
      </c>
      <c r="B4277" s="130" t="s">
        <v>3149</v>
      </c>
    </row>
    <row r="4278" spans="1:2" s="131" customFormat="1">
      <c r="A4278" s="129" t="s">
        <v>19</v>
      </c>
      <c r="B4278" s="130" t="s">
        <v>3149</v>
      </c>
    </row>
    <row r="4279" spans="1:2" s="131" customFormat="1">
      <c r="A4279" s="129" t="s">
        <v>19</v>
      </c>
      <c r="B4279" s="130"/>
    </row>
    <row r="4280" spans="1:2" s="131" customFormat="1">
      <c r="A4280" s="129" t="s">
        <v>19</v>
      </c>
      <c r="B4280" s="130" t="s">
        <v>3216</v>
      </c>
    </row>
    <row r="4281" spans="1:2" s="131" customFormat="1">
      <c r="A4281" s="129" t="s">
        <v>19</v>
      </c>
      <c r="B4281" s="130" t="s">
        <v>3217</v>
      </c>
    </row>
    <row r="4282" spans="1:2" s="131" customFormat="1">
      <c r="A4282" s="129" t="s">
        <v>19</v>
      </c>
      <c r="B4282" s="130" t="s">
        <v>3149</v>
      </c>
    </row>
    <row r="4283" spans="1:2" s="131" customFormat="1">
      <c r="A4283" s="129" t="s">
        <v>19</v>
      </c>
      <c r="B4283" s="130" t="s">
        <v>3149</v>
      </c>
    </row>
    <row r="4284" spans="1:2" s="131" customFormat="1">
      <c r="A4284" s="129" t="s">
        <v>19</v>
      </c>
      <c r="B4284" s="130"/>
    </row>
    <row r="4285" spans="1:2" s="131" customFormat="1">
      <c r="A4285" s="129" t="s">
        <v>19</v>
      </c>
      <c r="B4285" s="130" t="s">
        <v>2922</v>
      </c>
    </row>
    <row r="4286" spans="1:2" s="131" customFormat="1">
      <c r="A4286" s="129" t="s">
        <v>19</v>
      </c>
      <c r="B4286" s="130" t="s">
        <v>3127</v>
      </c>
    </row>
    <row r="4287" spans="1:2" s="131" customFormat="1">
      <c r="A4287" s="129" t="s">
        <v>19</v>
      </c>
      <c r="B4287" s="130" t="s">
        <v>3121</v>
      </c>
    </row>
    <row r="4288" spans="1:2" s="131" customFormat="1">
      <c r="A4288" s="129" t="s">
        <v>19</v>
      </c>
      <c r="B4288" s="130" t="s">
        <v>3121</v>
      </c>
    </row>
    <row r="4289" spans="1:2" s="131" customFormat="1">
      <c r="A4289" s="129" t="s">
        <v>19</v>
      </c>
      <c r="B4289" s="130" t="s">
        <v>2945</v>
      </c>
    </row>
    <row r="4290" spans="1:2" s="131" customFormat="1">
      <c r="A4290" s="129" t="s">
        <v>19</v>
      </c>
      <c r="B4290" s="130" t="s">
        <v>640</v>
      </c>
    </row>
    <row r="4291" spans="1:2" s="131" customFormat="1">
      <c r="A4291" s="129" t="s">
        <v>19</v>
      </c>
      <c r="B4291" s="130" t="s">
        <v>2946</v>
      </c>
    </row>
    <row r="4292" spans="1:2" s="131" customFormat="1">
      <c r="A4292" s="129" t="s">
        <v>19</v>
      </c>
      <c r="B4292" s="130" t="s">
        <v>625</v>
      </c>
    </row>
    <row r="4293" spans="1:2" s="131" customFormat="1">
      <c r="A4293" s="129" t="s">
        <v>19</v>
      </c>
      <c r="B4293" s="130"/>
    </row>
    <row r="4294" spans="1:2" s="131" customFormat="1">
      <c r="A4294" s="129" t="s">
        <v>19</v>
      </c>
      <c r="B4294" s="130" t="s">
        <v>2925</v>
      </c>
    </row>
    <row r="4295" spans="1:2" s="131" customFormat="1">
      <c r="A4295" s="129" t="s">
        <v>19</v>
      </c>
      <c r="B4295" s="130" t="s">
        <v>3128</v>
      </c>
    </row>
    <row r="4296" spans="1:2" s="131" customFormat="1">
      <c r="A4296" s="129" t="s">
        <v>19</v>
      </c>
      <c r="B4296" s="130" t="s">
        <v>3121</v>
      </c>
    </row>
    <row r="4297" spans="1:2" s="131" customFormat="1">
      <c r="A4297" s="129" t="s">
        <v>19</v>
      </c>
      <c r="B4297" s="130" t="s">
        <v>3121</v>
      </c>
    </row>
    <row r="4298" spans="1:2" s="131" customFormat="1">
      <c r="A4298" s="129" t="s">
        <v>19</v>
      </c>
      <c r="B4298" s="130" t="s">
        <v>2947</v>
      </c>
    </row>
    <row r="4299" spans="1:2" s="131" customFormat="1">
      <c r="A4299" s="129" t="s">
        <v>19</v>
      </c>
      <c r="B4299" s="130" t="s">
        <v>640</v>
      </c>
    </row>
    <row r="4300" spans="1:2" s="131" customFormat="1">
      <c r="A4300" s="129" t="s">
        <v>19</v>
      </c>
      <c r="B4300" s="130" t="s">
        <v>2948</v>
      </c>
    </row>
    <row r="4301" spans="1:2" s="131" customFormat="1">
      <c r="A4301" s="129" t="s">
        <v>19</v>
      </c>
      <c r="B4301" s="130" t="s">
        <v>625</v>
      </c>
    </row>
    <row r="4302" spans="1:2" s="131" customFormat="1">
      <c r="A4302" s="129" t="s">
        <v>19</v>
      </c>
      <c r="B4302" s="130"/>
    </row>
    <row r="4303" spans="1:2" s="131" customFormat="1">
      <c r="A4303" s="129" t="s">
        <v>19</v>
      </c>
      <c r="B4303" s="130" t="s">
        <v>3218</v>
      </c>
    </row>
    <row r="4304" spans="1:2" s="131" customFormat="1">
      <c r="A4304" s="129" t="s">
        <v>19</v>
      </c>
      <c r="B4304" s="130" t="s">
        <v>3219</v>
      </c>
    </row>
    <row r="4305" spans="1:2" s="131" customFormat="1">
      <c r="A4305" s="129" t="s">
        <v>19</v>
      </c>
      <c r="B4305" s="130" t="s">
        <v>3149</v>
      </c>
    </row>
    <row r="4306" spans="1:2" s="131" customFormat="1">
      <c r="A4306" s="129" t="s">
        <v>19</v>
      </c>
      <c r="B4306" s="130" t="s">
        <v>3149</v>
      </c>
    </row>
    <row r="4307" spans="1:2" s="131" customFormat="1">
      <c r="A4307" s="129" t="s">
        <v>19</v>
      </c>
      <c r="B4307" s="130"/>
    </row>
    <row r="4308" spans="1:2" s="131" customFormat="1">
      <c r="A4308" s="129" t="s">
        <v>19</v>
      </c>
      <c r="B4308" s="130" t="s">
        <v>3637</v>
      </c>
    </row>
    <row r="4309" spans="1:2" s="131" customFormat="1">
      <c r="A4309" s="129" t="s">
        <v>19</v>
      </c>
      <c r="B4309" s="130" t="s">
        <v>2949</v>
      </c>
    </row>
    <row r="4310" spans="1:2" s="131" customFormat="1">
      <c r="A4310" s="129" t="s">
        <v>19</v>
      </c>
      <c r="B4310" s="130" t="s">
        <v>640</v>
      </c>
    </row>
    <row r="4311" spans="1:2" s="131" customFormat="1">
      <c r="A4311" s="129" t="s">
        <v>19</v>
      </c>
      <c r="B4311" s="130" t="s">
        <v>3638</v>
      </c>
    </row>
    <row r="4312" spans="1:2" s="131" customFormat="1">
      <c r="A4312" s="129" t="s">
        <v>19</v>
      </c>
      <c r="B4312" s="130" t="s">
        <v>3121</v>
      </c>
    </row>
    <row r="4313" spans="1:2" s="131" customFormat="1">
      <c r="A4313" s="129" t="s">
        <v>19</v>
      </c>
      <c r="B4313" s="130" t="s">
        <v>3121</v>
      </c>
    </row>
    <row r="4314" spans="1:2" s="131" customFormat="1">
      <c r="A4314" s="129" t="s">
        <v>19</v>
      </c>
      <c r="B4314" s="130" t="s">
        <v>2950</v>
      </c>
    </row>
    <row r="4315" spans="1:2" s="131" customFormat="1">
      <c r="A4315" s="129" t="s">
        <v>19</v>
      </c>
      <c r="B4315" s="130" t="s">
        <v>625</v>
      </c>
    </row>
    <row r="4316" spans="1:2" s="131" customFormat="1">
      <c r="A4316" s="129" t="s">
        <v>19</v>
      </c>
      <c r="B4316" s="130"/>
    </row>
    <row r="4317" spans="1:2" s="131" customFormat="1">
      <c r="A4317" s="129" t="s">
        <v>19</v>
      </c>
      <c r="B4317" s="130" t="s">
        <v>3220</v>
      </c>
    </row>
    <row r="4318" spans="1:2" s="131" customFormat="1">
      <c r="A4318" s="129" t="s">
        <v>19</v>
      </c>
      <c r="B4318" s="130" t="s">
        <v>3322</v>
      </c>
    </row>
    <row r="4319" spans="1:2" s="131" customFormat="1">
      <c r="A4319" s="129" t="s">
        <v>19</v>
      </c>
      <c r="B4319" s="130" t="s">
        <v>2979</v>
      </c>
    </row>
    <row r="4320" spans="1:2" s="131" customFormat="1">
      <c r="A4320" s="129" t="s">
        <v>19</v>
      </c>
      <c r="B4320" s="130" t="s">
        <v>3311</v>
      </c>
    </row>
    <row r="4321" spans="1:2" s="131" customFormat="1">
      <c r="A4321" s="129" t="s">
        <v>19</v>
      </c>
      <c r="B4321" s="130" t="s">
        <v>2951</v>
      </c>
    </row>
    <row r="4322" spans="1:2" s="131" customFormat="1">
      <c r="A4322" s="129" t="s">
        <v>19</v>
      </c>
      <c r="B4322" s="130" t="s">
        <v>2952</v>
      </c>
    </row>
    <row r="4323" spans="1:2" s="131" customFormat="1">
      <c r="A4323" s="129" t="s">
        <v>19</v>
      </c>
      <c r="B4323" s="130" t="s">
        <v>2953</v>
      </c>
    </row>
    <row r="4324" spans="1:2" s="131" customFormat="1">
      <c r="A4324" s="129" t="s">
        <v>19</v>
      </c>
      <c r="B4324" s="130" t="s">
        <v>3149</v>
      </c>
    </row>
    <row r="4325" spans="1:2" s="131" customFormat="1">
      <c r="A4325" s="129" t="s">
        <v>19</v>
      </c>
      <c r="B4325" s="130" t="s">
        <v>3149</v>
      </c>
    </row>
    <row r="4326" spans="1:2" s="131" customFormat="1">
      <c r="A4326" s="129" t="s">
        <v>19</v>
      </c>
      <c r="B4326" s="130"/>
    </row>
    <row r="4327" spans="1:2" s="131" customFormat="1">
      <c r="A4327" s="129" t="s">
        <v>19</v>
      </c>
      <c r="B4327" s="130" t="s">
        <v>2954</v>
      </c>
    </row>
    <row r="4328" spans="1:2" s="131" customFormat="1">
      <c r="A4328" s="129" t="s">
        <v>19</v>
      </c>
      <c r="B4328" s="130" t="s">
        <v>3129</v>
      </c>
    </row>
    <row r="4329" spans="1:2" s="131" customFormat="1">
      <c r="A4329" s="129" t="s">
        <v>19</v>
      </c>
      <c r="B4329" s="130" t="s">
        <v>3309</v>
      </c>
    </row>
    <row r="4330" spans="1:2" s="131" customFormat="1">
      <c r="A4330" s="129" t="s">
        <v>19</v>
      </c>
      <c r="B4330" s="130" t="s">
        <v>3121</v>
      </c>
    </row>
    <row r="4331" spans="1:2" s="131" customFormat="1">
      <c r="A4331" s="129" t="s">
        <v>19</v>
      </c>
      <c r="B4331" s="130" t="s">
        <v>3121</v>
      </c>
    </row>
    <row r="4332" spans="1:2" s="131" customFormat="1">
      <c r="A4332" s="129" t="s">
        <v>19</v>
      </c>
      <c r="B4332" s="130" t="s">
        <v>2955</v>
      </c>
    </row>
    <row r="4333" spans="1:2" s="131" customFormat="1">
      <c r="A4333" s="129" t="s">
        <v>19</v>
      </c>
      <c r="B4333" s="130" t="s">
        <v>640</v>
      </c>
    </row>
    <row r="4334" spans="1:2" s="131" customFormat="1">
      <c r="A4334" s="129" t="s">
        <v>19</v>
      </c>
      <c r="B4334" s="130" t="s">
        <v>2956</v>
      </c>
    </row>
    <row r="4335" spans="1:2" s="131" customFormat="1">
      <c r="A4335" s="129" t="s">
        <v>19</v>
      </c>
      <c r="B4335" s="130" t="s">
        <v>625</v>
      </c>
    </row>
    <row r="4336" spans="1:2" s="131" customFormat="1">
      <c r="A4336" s="129" t="s">
        <v>19</v>
      </c>
      <c r="B4336" s="130"/>
    </row>
    <row r="4337" spans="1:2" s="131" customFormat="1">
      <c r="A4337" s="129" t="s">
        <v>19</v>
      </c>
      <c r="B4337" s="130" t="s">
        <v>2957</v>
      </c>
    </row>
    <row r="4338" spans="1:2" s="131" customFormat="1">
      <c r="A4338" s="129" t="s">
        <v>19</v>
      </c>
      <c r="B4338" s="130" t="s">
        <v>3130</v>
      </c>
    </row>
    <row r="4339" spans="1:2" s="131" customFormat="1">
      <c r="A4339" s="129" t="s">
        <v>19</v>
      </c>
      <c r="B4339" s="130" t="s">
        <v>3310</v>
      </c>
    </row>
    <row r="4340" spans="1:2" s="131" customFormat="1">
      <c r="A4340" s="129" t="s">
        <v>19</v>
      </c>
      <c r="B4340" s="130" t="s">
        <v>3121</v>
      </c>
    </row>
    <row r="4341" spans="1:2" s="131" customFormat="1">
      <c r="A4341" s="129" t="s">
        <v>19</v>
      </c>
      <c r="B4341" s="130" t="s">
        <v>3121</v>
      </c>
    </row>
    <row r="4342" spans="1:2" s="131" customFormat="1">
      <c r="A4342" s="129" t="s">
        <v>19</v>
      </c>
      <c r="B4342" s="130" t="s">
        <v>2958</v>
      </c>
    </row>
    <row r="4343" spans="1:2" s="131" customFormat="1">
      <c r="A4343" s="129" t="s">
        <v>19</v>
      </c>
      <c r="B4343" s="130" t="s">
        <v>640</v>
      </c>
    </row>
    <row r="4344" spans="1:2" s="131" customFormat="1">
      <c r="A4344" s="129" t="s">
        <v>19</v>
      </c>
      <c r="B4344" s="130" t="s">
        <v>2959</v>
      </c>
    </row>
    <row r="4345" spans="1:2" s="131" customFormat="1">
      <c r="A4345" s="129" t="s">
        <v>19</v>
      </c>
      <c r="B4345" s="130" t="s">
        <v>625</v>
      </c>
    </row>
    <row r="4346" spans="1:2" s="131" customFormat="1">
      <c r="A4346" s="129" t="s">
        <v>19</v>
      </c>
      <c r="B4346" s="130"/>
    </row>
    <row r="4347" spans="1:2" s="131" customFormat="1">
      <c r="A4347" s="129" t="s">
        <v>19</v>
      </c>
      <c r="B4347" s="130" t="s">
        <v>2980</v>
      </c>
    </row>
    <row r="4348" spans="1:2" s="131" customFormat="1">
      <c r="A4348" s="129" t="s">
        <v>19</v>
      </c>
      <c r="B4348" s="130" t="s">
        <v>3221</v>
      </c>
    </row>
    <row r="4349" spans="1:2" s="131" customFormat="1">
      <c r="A4349" s="129" t="s">
        <v>19</v>
      </c>
      <c r="B4349" s="130" t="s">
        <v>624</v>
      </c>
    </row>
    <row r="4350" spans="1:2" s="131" customFormat="1">
      <c r="A4350" s="129" t="s">
        <v>19</v>
      </c>
      <c r="B4350" s="130" t="s">
        <v>640</v>
      </c>
    </row>
    <row r="4351" spans="1:2" s="131" customFormat="1">
      <c r="A4351" s="129" t="s">
        <v>19</v>
      </c>
      <c r="B4351" s="130" t="s">
        <v>3222</v>
      </c>
    </row>
    <row r="4352" spans="1:2" s="131" customFormat="1">
      <c r="A4352" s="129" t="s">
        <v>19</v>
      </c>
      <c r="B4352" s="130" t="s">
        <v>3360</v>
      </c>
    </row>
    <row r="4353" spans="1:2" s="131" customFormat="1">
      <c r="A4353" s="129" t="s">
        <v>19</v>
      </c>
      <c r="B4353" s="130" t="s">
        <v>650</v>
      </c>
    </row>
    <row r="4354" spans="1:2" s="131" customFormat="1">
      <c r="A4354" s="129" t="s">
        <v>19</v>
      </c>
      <c r="B4354" s="130" t="s">
        <v>625</v>
      </c>
    </row>
    <row r="4355" spans="1:2" s="131" customFormat="1">
      <c r="A4355" s="129" t="s">
        <v>19</v>
      </c>
      <c r="B4355" s="130" t="s">
        <v>96</v>
      </c>
    </row>
    <row r="4356" spans="1:2" s="131" customFormat="1">
      <c r="A4356" s="129" t="s">
        <v>19</v>
      </c>
      <c r="B4356" s="130" t="s">
        <v>2599</v>
      </c>
    </row>
    <row r="4357" spans="1:2" s="131" customFormat="1">
      <c r="A4357" s="129" t="s">
        <v>19</v>
      </c>
      <c r="B4357" s="130" t="s">
        <v>2879</v>
      </c>
    </row>
    <row r="4358" spans="1:2" s="131" customFormat="1">
      <c r="A4358" s="129" t="s">
        <v>19</v>
      </c>
      <c r="B4358" s="130" t="s">
        <v>3071</v>
      </c>
    </row>
    <row r="4359" spans="1:2" s="131" customFormat="1">
      <c r="A4359" s="129" t="s">
        <v>19</v>
      </c>
      <c r="B4359" s="130"/>
    </row>
    <row r="4360" spans="1:2" s="131" customFormat="1">
      <c r="A4360" s="129" t="s">
        <v>19</v>
      </c>
      <c r="B4360" s="130" t="s">
        <v>997</v>
      </c>
    </row>
    <row r="4361" spans="1:2" s="131" customFormat="1">
      <c r="A4361" s="129" t="s">
        <v>19</v>
      </c>
      <c r="B4361" s="130" t="s">
        <v>1453</v>
      </c>
    </row>
    <row r="4362" spans="1:2" s="131" customFormat="1">
      <c r="A4362" s="129" t="s">
        <v>19</v>
      </c>
      <c r="B4362" s="130" t="s">
        <v>1001</v>
      </c>
    </row>
    <row r="4363" spans="1:2" s="131" customFormat="1">
      <c r="A4363" s="129" t="s">
        <v>19</v>
      </c>
      <c r="B4363" s="130" t="s">
        <v>3116</v>
      </c>
    </row>
    <row r="4364" spans="1:2" s="131" customFormat="1">
      <c r="A4364" s="129" t="s">
        <v>19</v>
      </c>
      <c r="B4364" s="130" t="s">
        <v>650</v>
      </c>
    </row>
    <row r="4365" spans="1:2" s="131" customFormat="1">
      <c r="A4365" s="129" t="s">
        <v>19</v>
      </c>
      <c r="B4365" s="130" t="s">
        <v>625</v>
      </c>
    </row>
    <row r="4366" spans="1:2" s="131" customFormat="1">
      <c r="A4366" s="129" t="s">
        <v>19</v>
      </c>
      <c r="B4366" s="130"/>
    </row>
    <row r="4367" spans="1:2" s="131" customFormat="1">
      <c r="A4367" s="129" t="s">
        <v>19</v>
      </c>
      <c r="B4367" s="130" t="s">
        <v>2894</v>
      </c>
    </row>
    <row r="4368" spans="1:2" s="131" customFormat="1">
      <c r="A4368" s="129" t="s">
        <v>19</v>
      </c>
      <c r="B4368" s="130" t="s">
        <v>2895</v>
      </c>
    </row>
    <row r="4369" spans="1:2" s="131" customFormat="1">
      <c r="A4369" s="129" t="s">
        <v>19</v>
      </c>
      <c r="B4369" s="130" t="s">
        <v>333</v>
      </c>
    </row>
    <row r="4370" spans="1:2" s="131" customFormat="1">
      <c r="A4370" s="129" t="s">
        <v>19</v>
      </c>
      <c r="B4370" s="130" t="s">
        <v>3121</v>
      </c>
    </row>
    <row r="4371" spans="1:2" s="131" customFormat="1">
      <c r="A4371" s="129" t="s">
        <v>19</v>
      </c>
      <c r="B4371" s="130" t="s">
        <v>3120</v>
      </c>
    </row>
    <row r="4372" spans="1:2" s="131" customFormat="1">
      <c r="A4372" s="129" t="s">
        <v>19</v>
      </c>
      <c r="B4372" s="130" t="s">
        <v>2915</v>
      </c>
    </row>
    <row r="4373" spans="1:2" s="131" customFormat="1">
      <c r="A4373" s="129" t="s">
        <v>19</v>
      </c>
      <c r="B4373" s="130" t="s">
        <v>3131</v>
      </c>
    </row>
    <row r="4374" spans="1:2" s="131" customFormat="1">
      <c r="A4374" s="129" t="s">
        <v>19</v>
      </c>
      <c r="B4374" s="130" t="s">
        <v>2916</v>
      </c>
    </row>
    <row r="4375" spans="1:2" s="131" customFormat="1">
      <c r="A4375" s="129" t="s">
        <v>19</v>
      </c>
      <c r="B4375" s="130" t="s">
        <v>2917</v>
      </c>
    </row>
    <row r="4376" spans="1:2" s="131" customFormat="1">
      <c r="A4376" s="129" t="s">
        <v>19</v>
      </c>
      <c r="B4376" s="130" t="s">
        <v>2896</v>
      </c>
    </row>
    <row r="4377" spans="1:2" s="131" customFormat="1">
      <c r="A4377" s="129" t="s">
        <v>19</v>
      </c>
      <c r="B4377" s="130" t="s">
        <v>2897</v>
      </c>
    </row>
    <row r="4378" spans="1:2" s="131" customFormat="1">
      <c r="A4378" s="129" t="s">
        <v>19</v>
      </c>
      <c r="B4378" s="130" t="s">
        <v>2898</v>
      </c>
    </row>
    <row r="4379" spans="1:2" s="131" customFormat="1">
      <c r="A4379" s="129" t="s">
        <v>19</v>
      </c>
      <c r="B4379" s="130" t="s">
        <v>3132</v>
      </c>
    </row>
    <row r="4380" spans="1:2" s="131" customFormat="1">
      <c r="A4380" s="129" t="s">
        <v>19</v>
      </c>
      <c r="B4380" s="130" t="s">
        <v>2899</v>
      </c>
    </row>
    <row r="4381" spans="1:2" s="131" customFormat="1">
      <c r="A4381" s="129" t="s">
        <v>19</v>
      </c>
      <c r="B4381" s="130" t="s">
        <v>2900</v>
      </c>
    </row>
    <row r="4382" spans="1:2" s="131" customFormat="1">
      <c r="A4382" s="129" t="s">
        <v>19</v>
      </c>
      <c r="B4382" s="130" t="s">
        <v>2901</v>
      </c>
    </row>
    <row r="4383" spans="1:2" s="131" customFormat="1">
      <c r="A4383" s="129" t="s">
        <v>19</v>
      </c>
      <c r="B4383" s="130" t="s">
        <v>2902</v>
      </c>
    </row>
    <row r="4384" spans="1:2" s="131" customFormat="1">
      <c r="A4384" s="129" t="s">
        <v>19</v>
      </c>
      <c r="B4384" s="130" t="s">
        <v>2900</v>
      </c>
    </row>
    <row r="4385" spans="1:2" s="131" customFormat="1">
      <c r="A4385" s="129" t="s">
        <v>19</v>
      </c>
      <c r="B4385" s="130" t="s">
        <v>2902</v>
      </c>
    </row>
    <row r="4386" spans="1:2" s="131" customFormat="1">
      <c r="A4386" s="129" t="s">
        <v>19</v>
      </c>
      <c r="B4386" s="130" t="s">
        <v>2903</v>
      </c>
    </row>
    <row r="4387" spans="1:2" s="131" customFormat="1">
      <c r="A4387" s="129" t="s">
        <v>19</v>
      </c>
      <c r="B4387" s="130" t="s">
        <v>2900</v>
      </c>
    </row>
    <row r="4388" spans="1:2" s="131" customFormat="1">
      <c r="A4388" s="129" t="s">
        <v>19</v>
      </c>
      <c r="B4388" s="130" t="s">
        <v>2904</v>
      </c>
    </row>
    <row r="4389" spans="1:2" s="131" customFormat="1">
      <c r="A4389" s="129" t="s">
        <v>19</v>
      </c>
      <c r="B4389" s="130" t="s">
        <v>2905</v>
      </c>
    </row>
    <row r="4390" spans="1:2" s="131" customFormat="1">
      <c r="A4390" s="129" t="s">
        <v>19</v>
      </c>
      <c r="B4390" s="130" t="s">
        <v>636</v>
      </c>
    </row>
    <row r="4391" spans="1:2" s="131" customFormat="1">
      <c r="A4391" s="129" t="s">
        <v>19</v>
      </c>
      <c r="B4391" s="130" t="s">
        <v>2906</v>
      </c>
    </row>
    <row r="4392" spans="1:2" s="131" customFormat="1">
      <c r="A4392" s="129" t="s">
        <v>19</v>
      </c>
      <c r="B4392" s="130" t="s">
        <v>637</v>
      </c>
    </row>
    <row r="4393" spans="1:2" s="131" customFormat="1">
      <c r="A4393" s="129" t="s">
        <v>19</v>
      </c>
      <c r="B4393" s="130" t="s">
        <v>3326</v>
      </c>
    </row>
    <row r="4394" spans="1:2" s="131" customFormat="1">
      <c r="A4394" s="129" t="s">
        <v>19</v>
      </c>
      <c r="B4394" s="130" t="s">
        <v>3327</v>
      </c>
    </row>
    <row r="4395" spans="1:2" s="131" customFormat="1">
      <c r="A4395" s="129" t="s">
        <v>19</v>
      </c>
      <c r="B4395" s="130" t="s">
        <v>2799</v>
      </c>
    </row>
    <row r="4396" spans="1:2" s="131" customFormat="1">
      <c r="A4396" s="129" t="s">
        <v>19</v>
      </c>
      <c r="B4396" s="130" t="s">
        <v>339</v>
      </c>
    </row>
    <row r="4397" spans="1:2" s="131" customFormat="1">
      <c r="A4397" s="129" t="s">
        <v>19</v>
      </c>
      <c r="B4397" s="130" t="s">
        <v>2907</v>
      </c>
    </row>
    <row r="4398" spans="1:2" s="131" customFormat="1">
      <c r="A4398" s="129" t="s">
        <v>19</v>
      </c>
      <c r="B4398" s="130"/>
    </row>
    <row r="4399" spans="1:2" s="131" customFormat="1">
      <c r="A4399" s="129" t="s">
        <v>19</v>
      </c>
      <c r="B4399" s="130" t="s">
        <v>2894</v>
      </c>
    </row>
    <row r="4400" spans="1:2" s="131" customFormat="1">
      <c r="A4400" s="129" t="s">
        <v>19</v>
      </c>
      <c r="B4400" s="130" t="s">
        <v>2908</v>
      </c>
    </row>
    <row r="4401" spans="1:2" s="131" customFormat="1">
      <c r="A4401" s="129" t="s">
        <v>19</v>
      </c>
      <c r="B4401" s="130" t="s">
        <v>333</v>
      </c>
    </row>
    <row r="4402" spans="1:2" s="131" customFormat="1">
      <c r="A4402" s="129" t="s">
        <v>19</v>
      </c>
      <c r="B4402" s="130" t="s">
        <v>3120</v>
      </c>
    </row>
    <row r="4403" spans="1:2" s="131" customFormat="1">
      <c r="A4403" s="129" t="s">
        <v>19</v>
      </c>
      <c r="B4403" s="130" t="s">
        <v>3120</v>
      </c>
    </row>
    <row r="4404" spans="1:2" s="131" customFormat="1">
      <c r="A4404" s="129" t="s">
        <v>19</v>
      </c>
      <c r="B4404" s="130" t="s">
        <v>2918</v>
      </c>
    </row>
    <row r="4405" spans="1:2" s="131" customFormat="1">
      <c r="A4405" s="129" t="s">
        <v>19</v>
      </c>
      <c r="B4405" s="130" t="s">
        <v>3131</v>
      </c>
    </row>
    <row r="4406" spans="1:2" s="131" customFormat="1">
      <c r="A4406" s="129" t="s">
        <v>19</v>
      </c>
      <c r="B4406" s="130" t="s">
        <v>2919</v>
      </c>
    </row>
    <row r="4407" spans="1:2" s="131" customFormat="1">
      <c r="A4407" s="129" t="s">
        <v>19</v>
      </c>
      <c r="B4407" s="130" t="s">
        <v>2917</v>
      </c>
    </row>
    <row r="4408" spans="1:2" s="131" customFormat="1">
      <c r="A4408" s="129" t="s">
        <v>19</v>
      </c>
      <c r="B4408" s="130" t="s">
        <v>2896</v>
      </c>
    </row>
    <row r="4409" spans="1:2" s="131" customFormat="1">
      <c r="A4409" s="129" t="s">
        <v>19</v>
      </c>
      <c r="B4409" s="130" t="s">
        <v>2897</v>
      </c>
    </row>
    <row r="4410" spans="1:2" s="131" customFormat="1">
      <c r="A4410" s="129" t="s">
        <v>19</v>
      </c>
      <c r="B4410" s="130" t="s">
        <v>2898</v>
      </c>
    </row>
    <row r="4411" spans="1:2" s="131" customFormat="1">
      <c r="A4411" s="129" t="s">
        <v>19</v>
      </c>
      <c r="B4411" s="130" t="s">
        <v>3133</v>
      </c>
    </row>
    <row r="4412" spans="1:2" s="131" customFormat="1">
      <c r="A4412" s="129" t="s">
        <v>19</v>
      </c>
      <c r="B4412" s="130" t="s">
        <v>2909</v>
      </c>
    </row>
    <row r="4413" spans="1:2" s="131" customFormat="1">
      <c r="A4413" s="129" t="s">
        <v>19</v>
      </c>
      <c r="B4413" s="130" t="s">
        <v>2900</v>
      </c>
    </row>
    <row r="4414" spans="1:2" s="131" customFormat="1">
      <c r="A4414" s="129" t="s">
        <v>19</v>
      </c>
      <c r="B4414" s="130" t="s">
        <v>2901</v>
      </c>
    </row>
    <row r="4415" spans="1:2" s="131" customFormat="1">
      <c r="A4415" s="129" t="s">
        <v>19</v>
      </c>
      <c r="B4415" s="130" t="s">
        <v>2902</v>
      </c>
    </row>
    <row r="4416" spans="1:2" s="131" customFormat="1">
      <c r="A4416" s="129" t="s">
        <v>19</v>
      </c>
      <c r="B4416" s="130" t="s">
        <v>2900</v>
      </c>
    </row>
    <row r="4417" spans="1:2" s="131" customFormat="1">
      <c r="A4417" s="129" t="s">
        <v>19</v>
      </c>
      <c r="B4417" s="130" t="s">
        <v>2902</v>
      </c>
    </row>
    <row r="4418" spans="1:2" s="131" customFormat="1">
      <c r="A4418" s="129" t="s">
        <v>19</v>
      </c>
      <c r="B4418" s="130" t="s">
        <v>2903</v>
      </c>
    </row>
    <row r="4419" spans="1:2" s="131" customFormat="1">
      <c r="A4419" s="129" t="s">
        <v>19</v>
      </c>
      <c r="B4419" s="130" t="s">
        <v>2900</v>
      </c>
    </row>
    <row r="4420" spans="1:2" s="131" customFormat="1">
      <c r="A4420" s="129" t="s">
        <v>19</v>
      </c>
      <c r="B4420" s="130" t="s">
        <v>2904</v>
      </c>
    </row>
    <row r="4421" spans="1:2" s="131" customFormat="1">
      <c r="A4421" s="129" t="s">
        <v>19</v>
      </c>
      <c r="B4421" s="130" t="s">
        <v>2905</v>
      </c>
    </row>
    <row r="4422" spans="1:2" s="131" customFormat="1">
      <c r="A4422" s="129" t="s">
        <v>19</v>
      </c>
      <c r="B4422" s="130" t="s">
        <v>636</v>
      </c>
    </row>
    <row r="4423" spans="1:2" s="131" customFormat="1">
      <c r="A4423" s="129" t="s">
        <v>19</v>
      </c>
      <c r="B4423" s="130" t="s">
        <v>2906</v>
      </c>
    </row>
    <row r="4424" spans="1:2" s="131" customFormat="1">
      <c r="A4424" s="129" t="s">
        <v>19</v>
      </c>
      <c r="B4424" s="130" t="s">
        <v>637</v>
      </c>
    </row>
    <row r="4425" spans="1:2" s="131" customFormat="1">
      <c r="A4425" s="129" t="s">
        <v>19</v>
      </c>
      <c r="B4425" s="130" t="s">
        <v>3328</v>
      </c>
    </row>
    <row r="4426" spans="1:2" s="131" customFormat="1">
      <c r="A4426" s="129" t="s">
        <v>19</v>
      </c>
      <c r="B4426" s="130" t="s">
        <v>3329</v>
      </c>
    </row>
    <row r="4427" spans="1:2" s="131" customFormat="1">
      <c r="A4427" s="129" t="s">
        <v>19</v>
      </c>
      <c r="B4427" s="130" t="s">
        <v>2799</v>
      </c>
    </row>
    <row r="4428" spans="1:2" s="131" customFormat="1">
      <c r="A4428" s="129" t="s">
        <v>19</v>
      </c>
      <c r="B4428" s="130" t="s">
        <v>339</v>
      </c>
    </row>
    <row r="4429" spans="1:2" s="131" customFormat="1">
      <c r="A4429" s="129" t="s">
        <v>19</v>
      </c>
      <c r="B4429" s="130" t="s">
        <v>2910</v>
      </c>
    </row>
    <row r="4430" spans="1:2" s="131" customFormat="1">
      <c r="A4430" s="129" t="s">
        <v>19</v>
      </c>
      <c r="B4430" s="130"/>
    </row>
    <row r="4431" spans="1:2" s="131" customFormat="1">
      <c r="A4431" s="129" t="s">
        <v>19</v>
      </c>
      <c r="B4431" s="130" t="s">
        <v>2894</v>
      </c>
    </row>
    <row r="4432" spans="1:2" s="131" customFormat="1">
      <c r="A4432" s="129" t="s">
        <v>19</v>
      </c>
      <c r="B4432" s="130" t="s">
        <v>2911</v>
      </c>
    </row>
    <row r="4433" spans="1:2" s="131" customFormat="1">
      <c r="A4433" s="129" t="s">
        <v>19</v>
      </c>
      <c r="B4433" s="130" t="s">
        <v>333</v>
      </c>
    </row>
    <row r="4434" spans="1:2" s="131" customFormat="1">
      <c r="A4434" s="129" t="s">
        <v>19</v>
      </c>
      <c r="B4434" s="130" t="s">
        <v>3120</v>
      </c>
    </row>
    <row r="4435" spans="1:2" s="131" customFormat="1">
      <c r="A4435" s="129" t="s">
        <v>19</v>
      </c>
      <c r="B4435" s="130" t="s">
        <v>3120</v>
      </c>
    </row>
    <row r="4436" spans="1:2" s="131" customFormat="1">
      <c r="A4436" s="129" t="s">
        <v>19</v>
      </c>
      <c r="B4436" s="130" t="s">
        <v>2920</v>
      </c>
    </row>
    <row r="4437" spans="1:2" s="131" customFormat="1">
      <c r="A4437" s="129" t="s">
        <v>19</v>
      </c>
      <c r="B4437" s="130" t="s">
        <v>3131</v>
      </c>
    </row>
    <row r="4438" spans="1:2" s="131" customFormat="1">
      <c r="A4438" s="129" t="s">
        <v>19</v>
      </c>
      <c r="B4438" s="130" t="s">
        <v>2921</v>
      </c>
    </row>
    <row r="4439" spans="1:2" s="131" customFormat="1">
      <c r="A4439" s="129" t="s">
        <v>19</v>
      </c>
      <c r="B4439" s="130" t="s">
        <v>2917</v>
      </c>
    </row>
    <row r="4440" spans="1:2" s="131" customFormat="1">
      <c r="A4440" s="129" t="s">
        <v>19</v>
      </c>
      <c r="B4440" s="130" t="s">
        <v>2896</v>
      </c>
    </row>
    <row r="4441" spans="1:2" s="131" customFormat="1">
      <c r="A4441" s="129" t="s">
        <v>19</v>
      </c>
      <c r="B4441" s="130" t="s">
        <v>2897</v>
      </c>
    </row>
    <row r="4442" spans="1:2" s="131" customFormat="1">
      <c r="A4442" s="129" t="s">
        <v>19</v>
      </c>
      <c r="B4442" s="130" t="s">
        <v>2898</v>
      </c>
    </row>
    <row r="4443" spans="1:2" s="131" customFormat="1">
      <c r="A4443" s="129" t="s">
        <v>19</v>
      </c>
      <c r="B4443" s="130" t="s">
        <v>3134</v>
      </c>
    </row>
    <row r="4444" spans="1:2" s="131" customFormat="1">
      <c r="A4444" s="129" t="s">
        <v>19</v>
      </c>
      <c r="B4444" s="130" t="s">
        <v>2912</v>
      </c>
    </row>
    <row r="4445" spans="1:2" s="131" customFormat="1">
      <c r="A4445" s="129" t="s">
        <v>19</v>
      </c>
      <c r="B4445" s="130" t="s">
        <v>2900</v>
      </c>
    </row>
    <row r="4446" spans="1:2" s="131" customFormat="1">
      <c r="A4446" s="129" t="s">
        <v>19</v>
      </c>
      <c r="B4446" s="130" t="s">
        <v>2901</v>
      </c>
    </row>
    <row r="4447" spans="1:2" s="131" customFormat="1">
      <c r="A4447" s="129" t="s">
        <v>19</v>
      </c>
      <c r="B4447" s="130" t="s">
        <v>2902</v>
      </c>
    </row>
    <row r="4448" spans="1:2" s="131" customFormat="1">
      <c r="A4448" s="129" t="s">
        <v>19</v>
      </c>
      <c r="B4448" s="130" t="s">
        <v>2900</v>
      </c>
    </row>
    <row r="4449" spans="1:2" s="131" customFormat="1">
      <c r="A4449" s="129" t="s">
        <v>19</v>
      </c>
      <c r="B4449" s="130" t="s">
        <v>2902</v>
      </c>
    </row>
    <row r="4450" spans="1:2" s="131" customFormat="1">
      <c r="A4450" s="129" t="s">
        <v>19</v>
      </c>
      <c r="B4450" s="130" t="s">
        <v>2903</v>
      </c>
    </row>
    <row r="4451" spans="1:2" s="131" customFormat="1">
      <c r="A4451" s="129" t="s">
        <v>19</v>
      </c>
      <c r="B4451" s="130" t="s">
        <v>2900</v>
      </c>
    </row>
    <row r="4452" spans="1:2" s="131" customFormat="1">
      <c r="A4452" s="129" t="s">
        <v>19</v>
      </c>
      <c r="B4452" s="130" t="s">
        <v>2904</v>
      </c>
    </row>
    <row r="4453" spans="1:2" s="131" customFormat="1">
      <c r="A4453" s="129" t="s">
        <v>19</v>
      </c>
      <c r="B4453" s="130" t="s">
        <v>2905</v>
      </c>
    </row>
    <row r="4454" spans="1:2" s="131" customFormat="1">
      <c r="A4454" s="129" t="s">
        <v>19</v>
      </c>
      <c r="B4454" s="130" t="s">
        <v>636</v>
      </c>
    </row>
    <row r="4455" spans="1:2" s="131" customFormat="1">
      <c r="A4455" s="129" t="s">
        <v>19</v>
      </c>
      <c r="B4455" s="130" t="s">
        <v>2906</v>
      </c>
    </row>
    <row r="4456" spans="1:2" s="131" customFormat="1">
      <c r="A4456" s="129" t="s">
        <v>19</v>
      </c>
      <c r="B4456" s="130" t="s">
        <v>637</v>
      </c>
    </row>
    <row r="4457" spans="1:2" s="131" customFormat="1">
      <c r="A4457" s="129" t="s">
        <v>19</v>
      </c>
      <c r="B4457" s="130" t="s">
        <v>2799</v>
      </c>
    </row>
    <row r="4458" spans="1:2" s="131" customFormat="1">
      <c r="A4458" s="129" t="s">
        <v>19</v>
      </c>
      <c r="B4458" s="130" t="s">
        <v>339</v>
      </c>
    </row>
    <row r="4459" spans="1:2" s="131" customFormat="1">
      <c r="A4459" s="129" t="s">
        <v>19</v>
      </c>
      <c r="B4459" s="130" t="s">
        <v>2913</v>
      </c>
    </row>
    <row r="4460" spans="1:2" s="131" customFormat="1">
      <c r="A4460" s="129" t="s">
        <v>19</v>
      </c>
      <c r="B4460" s="130"/>
    </row>
    <row r="4461" spans="1:2" s="135" customFormat="1">
      <c r="A4461" s="133" t="s">
        <v>19</v>
      </c>
      <c r="B4461" s="134" t="s">
        <v>3655</v>
      </c>
    </row>
    <row r="4462" spans="1:2" s="131" customFormat="1">
      <c r="A4462" s="129" t="s">
        <v>19</v>
      </c>
      <c r="B4462" s="130" t="s">
        <v>3021</v>
      </c>
    </row>
    <row r="4463" spans="1:2" s="131" customFormat="1">
      <c r="A4463" s="129" t="s">
        <v>19</v>
      </c>
      <c r="B4463" s="130" t="s">
        <v>640</v>
      </c>
    </row>
    <row r="4464" spans="1:2" s="131" customFormat="1">
      <c r="A4464" s="129" t="s">
        <v>19</v>
      </c>
      <c r="B4464" s="130" t="s">
        <v>3020</v>
      </c>
    </row>
    <row r="4465" spans="1:2" s="131" customFormat="1">
      <c r="A4465" s="129" t="s">
        <v>19</v>
      </c>
      <c r="B4465" s="130" t="s">
        <v>625</v>
      </c>
    </row>
    <row r="4466" spans="1:2" s="131" customFormat="1">
      <c r="A4466" s="129" t="s">
        <v>19</v>
      </c>
      <c r="B4466" s="130"/>
    </row>
    <row r="4467" spans="1:2" s="135" customFormat="1">
      <c r="A4467" s="133" t="s">
        <v>19</v>
      </c>
      <c r="B4467" s="134" t="s">
        <v>3656</v>
      </c>
    </row>
    <row r="4468" spans="1:2" s="131" customFormat="1">
      <c r="A4468" s="129" t="s">
        <v>19</v>
      </c>
      <c r="B4468" s="130" t="s">
        <v>3022</v>
      </c>
    </row>
    <row r="4469" spans="1:2" s="131" customFormat="1">
      <c r="A4469" s="129" t="s">
        <v>19</v>
      </c>
      <c r="B4469" s="130" t="s">
        <v>640</v>
      </c>
    </row>
    <row r="4470" spans="1:2" s="131" customFormat="1">
      <c r="A4470" s="129" t="s">
        <v>19</v>
      </c>
      <c r="B4470" s="130" t="s">
        <v>3023</v>
      </c>
    </row>
    <row r="4471" spans="1:2" s="131" customFormat="1">
      <c r="A4471" s="129" t="s">
        <v>19</v>
      </c>
      <c r="B4471" s="130" t="s">
        <v>625</v>
      </c>
    </row>
    <row r="4472" spans="1:2" s="131" customFormat="1">
      <c r="A4472" s="129" t="s">
        <v>19</v>
      </c>
      <c r="B4472" s="130"/>
    </row>
    <row r="4473" spans="1:2" s="131" customFormat="1">
      <c r="A4473" s="129" t="s">
        <v>19</v>
      </c>
      <c r="B4473" s="130" t="s">
        <v>2922</v>
      </c>
    </row>
    <row r="4474" spans="1:2" s="131" customFormat="1">
      <c r="A4474" s="129" t="s">
        <v>19</v>
      </c>
      <c r="B4474" s="130" t="s">
        <v>2923</v>
      </c>
    </row>
    <row r="4475" spans="1:2" s="131" customFormat="1">
      <c r="A4475" s="129" t="s">
        <v>19</v>
      </c>
      <c r="B4475" s="130" t="s">
        <v>640</v>
      </c>
    </row>
    <row r="4476" spans="1:2" s="131" customFormat="1">
      <c r="A4476" s="129" t="s">
        <v>19</v>
      </c>
      <c r="B4476" s="130" t="s">
        <v>2924</v>
      </c>
    </row>
    <row r="4477" spans="1:2" s="131" customFormat="1">
      <c r="A4477" s="129" t="s">
        <v>19</v>
      </c>
      <c r="B4477" s="130" t="s">
        <v>625</v>
      </c>
    </row>
    <row r="4478" spans="1:2" s="131" customFormat="1">
      <c r="A4478" s="129" t="s">
        <v>19</v>
      </c>
      <c r="B4478" s="130"/>
    </row>
    <row r="4479" spans="1:2" s="131" customFormat="1">
      <c r="A4479" s="129" t="s">
        <v>19</v>
      </c>
      <c r="B4479" s="130" t="s">
        <v>2925</v>
      </c>
    </row>
    <row r="4480" spans="1:2" s="131" customFormat="1">
      <c r="A4480" s="129" t="s">
        <v>19</v>
      </c>
      <c r="B4480" s="130" t="s">
        <v>2926</v>
      </c>
    </row>
    <row r="4481" spans="1:2" s="131" customFormat="1">
      <c r="A4481" s="129" t="s">
        <v>19</v>
      </c>
      <c r="B4481" s="130" t="s">
        <v>640</v>
      </c>
    </row>
    <row r="4482" spans="1:2" s="131" customFormat="1">
      <c r="A4482" s="129" t="s">
        <v>19</v>
      </c>
      <c r="B4482" s="130" t="s">
        <v>2927</v>
      </c>
    </row>
    <row r="4483" spans="1:2" s="131" customFormat="1">
      <c r="A4483" s="129" t="s">
        <v>19</v>
      </c>
      <c r="B4483" s="130" t="s">
        <v>625</v>
      </c>
    </row>
    <row r="4484" spans="1:2" s="131" customFormat="1">
      <c r="A4484" s="129" t="s">
        <v>19</v>
      </c>
      <c r="B4484" s="130"/>
    </row>
    <row r="4485" spans="1:2" s="131" customFormat="1">
      <c r="A4485" s="129" t="s">
        <v>19</v>
      </c>
      <c r="B4485" s="130" t="s">
        <v>3640</v>
      </c>
    </row>
    <row r="4486" spans="1:2" s="131" customFormat="1">
      <c r="A4486" s="129" t="s">
        <v>19</v>
      </c>
      <c r="B4486" s="130" t="s">
        <v>2928</v>
      </c>
    </row>
    <row r="4487" spans="1:2" s="131" customFormat="1">
      <c r="A4487" s="129" t="s">
        <v>19</v>
      </c>
      <c r="B4487" s="130" t="s">
        <v>640</v>
      </c>
    </row>
    <row r="4488" spans="1:2" s="131" customFormat="1">
      <c r="A4488" s="129" t="s">
        <v>19</v>
      </c>
      <c r="B4488" s="130" t="s">
        <v>3641</v>
      </c>
    </row>
    <row r="4489" spans="1:2" s="131" customFormat="1">
      <c r="A4489" s="129" t="s">
        <v>19</v>
      </c>
      <c r="B4489" s="130" t="s">
        <v>625</v>
      </c>
    </row>
    <row r="4490" spans="1:2" s="131" customFormat="1">
      <c r="A4490" s="129" t="s">
        <v>19</v>
      </c>
      <c r="B4490" s="130"/>
    </row>
    <row r="4491" spans="1:2" s="131" customFormat="1">
      <c r="A4491" s="129" t="s">
        <v>19</v>
      </c>
      <c r="B4491" s="130" t="s">
        <v>2880</v>
      </c>
    </row>
    <row r="4492" spans="1:2" s="131" customFormat="1">
      <c r="A4492" s="129" t="s">
        <v>19</v>
      </c>
      <c r="B4492" s="130" t="s">
        <v>2881</v>
      </c>
    </row>
    <row r="4493" spans="1:2" s="131" customFormat="1">
      <c r="A4493" s="129" t="s">
        <v>19</v>
      </c>
      <c r="B4493" s="130" t="s">
        <v>640</v>
      </c>
    </row>
    <row r="4494" spans="1:2" s="131" customFormat="1">
      <c r="A4494" s="129" t="s">
        <v>19</v>
      </c>
      <c r="B4494" s="130" t="s">
        <v>3120</v>
      </c>
    </row>
    <row r="4495" spans="1:2" s="131" customFormat="1">
      <c r="A4495" s="129" t="s">
        <v>19</v>
      </c>
      <c r="B4495" s="130" t="s">
        <v>3120</v>
      </c>
    </row>
    <row r="4496" spans="1:2" s="131" customFormat="1">
      <c r="A4496" s="129" t="s">
        <v>19</v>
      </c>
      <c r="B4496" s="130" t="s">
        <v>3135</v>
      </c>
    </row>
    <row r="4497" spans="1:2" s="131" customFormat="1">
      <c r="A4497" s="129" t="s">
        <v>19</v>
      </c>
      <c r="B4497" s="130" t="s">
        <v>2882</v>
      </c>
    </row>
    <row r="4498" spans="1:2" s="131" customFormat="1">
      <c r="A4498" s="129" t="s">
        <v>19</v>
      </c>
      <c r="B4498" s="130" t="s">
        <v>650</v>
      </c>
    </row>
    <row r="4499" spans="1:2" s="131" customFormat="1">
      <c r="A4499" s="129" t="s">
        <v>19</v>
      </c>
      <c r="B4499" s="130" t="s">
        <v>625</v>
      </c>
    </row>
    <row r="4500" spans="1:2" s="131" customFormat="1">
      <c r="A4500" s="129" t="s">
        <v>19</v>
      </c>
      <c r="B4500" s="130"/>
    </row>
    <row r="4501" spans="1:2" s="131" customFormat="1">
      <c r="A4501" s="129" t="s">
        <v>19</v>
      </c>
      <c r="B4501" s="130" t="s">
        <v>2883</v>
      </c>
    </row>
    <row r="4502" spans="1:2" s="131" customFormat="1">
      <c r="A4502" s="129" t="s">
        <v>19</v>
      </c>
      <c r="B4502" s="130" t="s">
        <v>2884</v>
      </c>
    </row>
    <row r="4503" spans="1:2" s="131" customFormat="1">
      <c r="A4503" s="129" t="s">
        <v>19</v>
      </c>
      <c r="B4503" s="130" t="s">
        <v>640</v>
      </c>
    </row>
    <row r="4504" spans="1:2" s="131" customFormat="1">
      <c r="A4504" s="129" t="s">
        <v>19</v>
      </c>
      <c r="B4504" s="130" t="s">
        <v>3120</v>
      </c>
    </row>
    <row r="4505" spans="1:2" s="131" customFormat="1">
      <c r="A4505" s="129" t="s">
        <v>19</v>
      </c>
      <c r="B4505" s="130" t="s">
        <v>3120</v>
      </c>
    </row>
    <row r="4506" spans="1:2" s="131" customFormat="1">
      <c r="A4506" s="129" t="s">
        <v>19</v>
      </c>
      <c r="B4506" s="130" t="s">
        <v>3136</v>
      </c>
    </row>
    <row r="4507" spans="1:2" s="131" customFormat="1">
      <c r="A4507" s="129" t="s">
        <v>19</v>
      </c>
      <c r="B4507" s="130" t="s">
        <v>2885</v>
      </c>
    </row>
    <row r="4508" spans="1:2" s="131" customFormat="1">
      <c r="A4508" s="129" t="s">
        <v>19</v>
      </c>
      <c r="B4508" s="130" t="s">
        <v>625</v>
      </c>
    </row>
    <row r="4509" spans="1:2" s="131" customFormat="1">
      <c r="A4509" s="129" t="s">
        <v>19</v>
      </c>
      <c r="B4509" s="130"/>
    </row>
    <row r="4510" spans="1:2" s="131" customFormat="1">
      <c r="A4510" s="129" t="s">
        <v>19</v>
      </c>
      <c r="B4510" s="130" t="s">
        <v>2886</v>
      </c>
    </row>
    <row r="4511" spans="1:2" s="131" customFormat="1">
      <c r="A4511" s="129" t="s">
        <v>19</v>
      </c>
      <c r="B4511" s="130"/>
    </row>
    <row r="4512" spans="1:2" s="131" customFormat="1">
      <c r="A4512" s="129" t="s">
        <v>19</v>
      </c>
      <c r="B4512" s="130" t="s">
        <v>2887</v>
      </c>
    </row>
    <row r="4513" spans="1:2" s="131" customFormat="1">
      <c r="A4513" s="129" t="s">
        <v>19</v>
      </c>
      <c r="B4513" s="130" t="s">
        <v>2888</v>
      </c>
    </row>
    <row r="4514" spans="1:2" s="131" customFormat="1">
      <c r="A4514" s="129" t="s">
        <v>19</v>
      </c>
      <c r="B4514" s="130" t="s">
        <v>640</v>
      </c>
    </row>
    <row r="4515" spans="1:2" s="131" customFormat="1">
      <c r="A4515" s="129" t="s">
        <v>19</v>
      </c>
      <c r="B4515" s="130" t="s">
        <v>3120</v>
      </c>
    </row>
    <row r="4516" spans="1:2" s="131" customFormat="1">
      <c r="A4516" s="129" t="s">
        <v>19</v>
      </c>
      <c r="B4516" s="130" t="s">
        <v>3120</v>
      </c>
    </row>
    <row r="4517" spans="1:2" s="131" customFormat="1">
      <c r="A4517" s="129" t="s">
        <v>19</v>
      </c>
      <c r="B4517" s="130" t="s">
        <v>3137</v>
      </c>
    </row>
    <row r="4518" spans="1:2" s="131" customFormat="1">
      <c r="A4518" s="129" t="s">
        <v>19</v>
      </c>
      <c r="B4518" s="130" t="s">
        <v>2889</v>
      </c>
    </row>
    <row r="4519" spans="1:2" s="131" customFormat="1">
      <c r="A4519" s="129" t="s">
        <v>19</v>
      </c>
      <c r="B4519" s="130" t="s">
        <v>625</v>
      </c>
    </row>
    <row r="4520" spans="1:2" s="131" customFormat="1">
      <c r="A4520" s="129" t="s">
        <v>19</v>
      </c>
      <c r="B4520" s="130"/>
    </row>
    <row r="4521" spans="1:2" s="131" customFormat="1">
      <c r="A4521" s="129" t="s">
        <v>19</v>
      </c>
      <c r="B4521" s="130" t="s">
        <v>2890</v>
      </c>
    </row>
    <row r="4522" spans="1:2" s="131" customFormat="1">
      <c r="A4522" s="129" t="s">
        <v>19</v>
      </c>
      <c r="B4522" s="130"/>
    </row>
    <row r="4523" spans="1:2" s="131" customFormat="1">
      <c r="A4523" s="129" t="s">
        <v>19</v>
      </c>
      <c r="B4523" s="130" t="s">
        <v>2891</v>
      </c>
    </row>
    <row r="4524" spans="1:2" s="131" customFormat="1">
      <c r="A4524" s="129" t="s">
        <v>19</v>
      </c>
      <c r="B4524" s="130" t="s">
        <v>2892</v>
      </c>
    </row>
    <row r="4525" spans="1:2" s="131" customFormat="1">
      <c r="A4525" s="129" t="s">
        <v>19</v>
      </c>
      <c r="B4525" s="130" t="s">
        <v>640</v>
      </c>
    </row>
    <row r="4526" spans="1:2" s="131" customFormat="1">
      <c r="A4526" s="129" t="s">
        <v>19</v>
      </c>
      <c r="B4526" s="130" t="s">
        <v>3120</v>
      </c>
    </row>
    <row r="4527" spans="1:2" s="131" customFormat="1">
      <c r="A4527" s="129" t="s">
        <v>19</v>
      </c>
      <c r="B4527" s="130" t="s">
        <v>3120</v>
      </c>
    </row>
    <row r="4528" spans="1:2" s="131" customFormat="1">
      <c r="A4528" s="129" t="s">
        <v>19</v>
      </c>
      <c r="B4528" s="130" t="s">
        <v>3138</v>
      </c>
    </row>
    <row r="4529" spans="1:2" s="131" customFormat="1">
      <c r="A4529" s="129" t="s">
        <v>19</v>
      </c>
      <c r="B4529" s="130" t="s">
        <v>2893</v>
      </c>
    </row>
    <row r="4530" spans="1:2" s="131" customFormat="1">
      <c r="A4530" s="129" t="s">
        <v>19</v>
      </c>
      <c r="B4530" s="130" t="s">
        <v>625</v>
      </c>
    </row>
    <row r="4531" spans="1:2" s="131" customFormat="1">
      <c r="A4531" s="129" t="s">
        <v>19</v>
      </c>
      <c r="B4531" s="130"/>
    </row>
    <row r="4532" spans="1:2" s="131" customFormat="1">
      <c r="A4532" s="129" t="s">
        <v>19</v>
      </c>
      <c r="B4532" s="130" t="s">
        <v>2981</v>
      </c>
    </row>
    <row r="4533" spans="1:2" s="131" customFormat="1">
      <c r="A4533" s="129" t="s">
        <v>19</v>
      </c>
      <c r="B4533" s="130" t="s">
        <v>2982</v>
      </c>
    </row>
    <row r="4534" spans="1:2" s="131" customFormat="1">
      <c r="A4534" s="129" t="s">
        <v>19</v>
      </c>
      <c r="B4534" s="130" t="s">
        <v>640</v>
      </c>
    </row>
    <row r="4535" spans="1:2" s="131" customFormat="1">
      <c r="A4535" s="129" t="s">
        <v>19</v>
      </c>
      <c r="B4535" s="130" t="s">
        <v>3120</v>
      </c>
    </row>
    <row r="4536" spans="1:2" s="131" customFormat="1">
      <c r="A4536" s="129" t="s">
        <v>19</v>
      </c>
      <c r="B4536" s="130" t="s">
        <v>3120</v>
      </c>
    </row>
    <row r="4537" spans="1:2" s="131" customFormat="1">
      <c r="A4537" s="129" t="s">
        <v>19</v>
      </c>
      <c r="B4537" s="130" t="s">
        <v>3139</v>
      </c>
    </row>
    <row r="4538" spans="1:2" s="131" customFormat="1">
      <c r="A4538" s="129" t="s">
        <v>19</v>
      </c>
      <c r="B4538" s="130" t="s">
        <v>2983</v>
      </c>
    </row>
    <row r="4539" spans="1:2" s="131" customFormat="1">
      <c r="A4539" s="129" t="s">
        <v>19</v>
      </c>
      <c r="B4539" s="130" t="s">
        <v>625</v>
      </c>
    </row>
    <row r="4540" spans="1:2" s="131" customFormat="1">
      <c r="A4540" s="129" t="s">
        <v>19</v>
      </c>
      <c r="B4540" s="130"/>
    </row>
    <row r="4541" spans="1:2" s="131" customFormat="1">
      <c r="A4541" s="129" t="s">
        <v>19</v>
      </c>
      <c r="B4541" s="130" t="s">
        <v>2984</v>
      </c>
    </row>
    <row r="4542" spans="1:2" s="131" customFormat="1">
      <c r="A4542" s="129" t="s">
        <v>19</v>
      </c>
      <c r="B4542" s="130" t="s">
        <v>2985</v>
      </c>
    </row>
    <row r="4543" spans="1:2" s="131" customFormat="1">
      <c r="A4543" s="129" t="s">
        <v>19</v>
      </c>
      <c r="B4543" s="130" t="s">
        <v>640</v>
      </c>
    </row>
    <row r="4544" spans="1:2" s="131" customFormat="1">
      <c r="A4544" s="129" t="s">
        <v>19</v>
      </c>
      <c r="B4544" s="130" t="s">
        <v>3120</v>
      </c>
    </row>
    <row r="4545" spans="1:2" s="131" customFormat="1">
      <c r="A4545" s="129" t="s">
        <v>19</v>
      </c>
      <c r="B4545" s="130" t="s">
        <v>3120</v>
      </c>
    </row>
    <row r="4546" spans="1:2" s="131" customFormat="1">
      <c r="A4546" s="129" t="s">
        <v>19</v>
      </c>
      <c r="B4546" s="130" t="s">
        <v>3140</v>
      </c>
    </row>
    <row r="4547" spans="1:2" s="131" customFormat="1">
      <c r="A4547" s="129" t="s">
        <v>19</v>
      </c>
      <c r="B4547" s="130" t="s">
        <v>2986</v>
      </c>
    </row>
    <row r="4548" spans="1:2" s="131" customFormat="1">
      <c r="A4548" s="129" t="s">
        <v>19</v>
      </c>
      <c r="B4548" s="130" t="s">
        <v>625</v>
      </c>
    </row>
    <row r="4549" spans="1:2" s="131" customFormat="1">
      <c r="A4549" s="129" t="s">
        <v>19</v>
      </c>
      <c r="B4549" s="130"/>
    </row>
    <row r="4550" spans="1:2" s="131" customFormat="1">
      <c r="A4550" s="129" t="s">
        <v>19</v>
      </c>
      <c r="B4550" s="130" t="s">
        <v>2987</v>
      </c>
    </row>
    <row r="4551" spans="1:2" s="131" customFormat="1">
      <c r="A4551" s="129" t="s">
        <v>19</v>
      </c>
      <c r="B4551" s="130" t="s">
        <v>2988</v>
      </c>
    </row>
    <row r="4552" spans="1:2" s="131" customFormat="1">
      <c r="A4552" s="129" t="s">
        <v>19</v>
      </c>
      <c r="B4552" s="130" t="s">
        <v>640</v>
      </c>
    </row>
    <row r="4553" spans="1:2" s="131" customFormat="1">
      <c r="A4553" s="129" t="s">
        <v>19</v>
      </c>
      <c r="B4553" s="130" t="s">
        <v>3120</v>
      </c>
    </row>
    <row r="4554" spans="1:2" s="131" customFormat="1">
      <c r="A4554" s="129" t="s">
        <v>19</v>
      </c>
      <c r="B4554" s="130" t="s">
        <v>3120</v>
      </c>
    </row>
    <row r="4555" spans="1:2" s="131" customFormat="1">
      <c r="A4555" s="129" t="s">
        <v>19</v>
      </c>
      <c r="B4555" s="130" t="s">
        <v>3141</v>
      </c>
    </row>
    <row r="4556" spans="1:2" s="131" customFormat="1">
      <c r="A4556" s="129" t="s">
        <v>19</v>
      </c>
      <c r="B4556" s="130" t="s">
        <v>2989</v>
      </c>
    </row>
    <row r="4557" spans="1:2" s="131" customFormat="1">
      <c r="A4557" s="129" t="s">
        <v>19</v>
      </c>
      <c r="B4557" s="130" t="s">
        <v>625</v>
      </c>
    </row>
    <row r="4558" spans="1:2" s="131" customFormat="1">
      <c r="A4558" s="129" t="s">
        <v>19</v>
      </c>
      <c r="B4558" s="130"/>
    </row>
    <row r="4559" spans="1:2" s="131" customFormat="1">
      <c r="A4559" s="129" t="s">
        <v>19</v>
      </c>
      <c r="B4559" s="130" t="s">
        <v>2990</v>
      </c>
    </row>
    <row r="4560" spans="1:2" s="131" customFormat="1">
      <c r="A4560" s="129" t="s">
        <v>19</v>
      </c>
      <c r="B4560" s="130" t="s">
        <v>2991</v>
      </c>
    </row>
    <row r="4561" spans="1:2" s="131" customFormat="1">
      <c r="A4561" s="129" t="s">
        <v>19</v>
      </c>
      <c r="B4561" s="130" t="s">
        <v>640</v>
      </c>
    </row>
    <row r="4562" spans="1:2" s="131" customFormat="1">
      <c r="A4562" s="129" t="s">
        <v>19</v>
      </c>
      <c r="B4562" s="130" t="s">
        <v>3120</v>
      </c>
    </row>
    <row r="4563" spans="1:2" s="131" customFormat="1">
      <c r="A4563" s="129" t="s">
        <v>19</v>
      </c>
      <c r="B4563" s="130" t="s">
        <v>3120</v>
      </c>
    </row>
    <row r="4564" spans="1:2" s="131" customFormat="1">
      <c r="A4564" s="129" t="s">
        <v>19</v>
      </c>
      <c r="B4564" s="130" t="s">
        <v>3142</v>
      </c>
    </row>
    <row r="4565" spans="1:2" s="131" customFormat="1">
      <c r="A4565" s="129" t="s">
        <v>19</v>
      </c>
      <c r="B4565" s="130" t="s">
        <v>2992</v>
      </c>
    </row>
    <row r="4566" spans="1:2" s="131" customFormat="1">
      <c r="A4566" s="129" t="s">
        <v>19</v>
      </c>
      <c r="B4566" s="130" t="s">
        <v>625</v>
      </c>
    </row>
    <row r="4567" spans="1:2" s="131" customFormat="1">
      <c r="A4567" s="129" t="s">
        <v>19</v>
      </c>
      <c r="B4567" s="130"/>
    </row>
    <row r="4568" spans="1:2" s="131" customFormat="1">
      <c r="A4568" s="129" t="s">
        <v>19</v>
      </c>
      <c r="B4568" s="130" t="s">
        <v>2993</v>
      </c>
    </row>
    <row r="4569" spans="1:2" s="131" customFormat="1">
      <c r="A4569" s="129" t="s">
        <v>19</v>
      </c>
      <c r="B4569" s="130" t="s">
        <v>2994</v>
      </c>
    </row>
    <row r="4570" spans="1:2" s="131" customFormat="1">
      <c r="A4570" s="129" t="s">
        <v>19</v>
      </c>
      <c r="B4570" s="130" t="s">
        <v>640</v>
      </c>
    </row>
    <row r="4571" spans="1:2" s="131" customFormat="1">
      <c r="A4571" s="129" t="s">
        <v>19</v>
      </c>
      <c r="B4571" s="130" t="s">
        <v>3120</v>
      </c>
    </row>
    <row r="4572" spans="1:2" s="131" customFormat="1">
      <c r="A4572" s="129" t="s">
        <v>19</v>
      </c>
      <c r="B4572" s="130" t="s">
        <v>3120</v>
      </c>
    </row>
    <row r="4573" spans="1:2" s="131" customFormat="1">
      <c r="A4573" s="129" t="s">
        <v>19</v>
      </c>
      <c r="B4573" s="130" t="s">
        <v>3143</v>
      </c>
    </row>
    <row r="4574" spans="1:2" s="131" customFormat="1">
      <c r="A4574" s="129" t="s">
        <v>19</v>
      </c>
      <c r="B4574" s="130" t="s">
        <v>2995</v>
      </c>
    </row>
    <row r="4575" spans="1:2" s="131" customFormat="1">
      <c r="A4575" s="129" t="s">
        <v>19</v>
      </c>
      <c r="B4575" s="130" t="s">
        <v>625</v>
      </c>
    </row>
    <row r="4576" spans="1:2" s="131" customFormat="1">
      <c r="A4576" s="129" t="s">
        <v>19</v>
      </c>
      <c r="B4576" s="130"/>
    </row>
    <row r="4577" spans="1:2" s="131" customFormat="1">
      <c r="A4577" s="129" t="s">
        <v>19</v>
      </c>
      <c r="B4577" s="130" t="s">
        <v>2996</v>
      </c>
    </row>
    <row r="4578" spans="1:2" s="131" customFormat="1">
      <c r="A4578" s="129" t="s">
        <v>19</v>
      </c>
      <c r="B4578" s="130" t="s">
        <v>2997</v>
      </c>
    </row>
    <row r="4579" spans="1:2" s="131" customFormat="1">
      <c r="A4579" s="129" t="s">
        <v>19</v>
      </c>
      <c r="B4579" s="130" t="s">
        <v>640</v>
      </c>
    </row>
    <row r="4580" spans="1:2" s="131" customFormat="1">
      <c r="A4580" s="129" t="s">
        <v>19</v>
      </c>
      <c r="B4580" s="130" t="s">
        <v>3120</v>
      </c>
    </row>
    <row r="4581" spans="1:2" s="131" customFormat="1">
      <c r="A4581" s="129" t="s">
        <v>19</v>
      </c>
      <c r="B4581" s="130" t="s">
        <v>3120</v>
      </c>
    </row>
    <row r="4582" spans="1:2" s="131" customFormat="1">
      <c r="A4582" s="129" t="s">
        <v>19</v>
      </c>
      <c r="B4582" s="130" t="s">
        <v>3144</v>
      </c>
    </row>
    <row r="4583" spans="1:2" s="131" customFormat="1">
      <c r="A4583" s="129" t="s">
        <v>19</v>
      </c>
      <c r="B4583" s="130" t="s">
        <v>3029</v>
      </c>
    </row>
    <row r="4584" spans="1:2" s="131" customFormat="1">
      <c r="A4584" s="129" t="s">
        <v>19</v>
      </c>
      <c r="B4584" s="130" t="s">
        <v>625</v>
      </c>
    </row>
    <row r="4585" spans="1:2" s="131" customFormat="1">
      <c r="A4585" s="129" t="s">
        <v>19</v>
      </c>
      <c r="B4585" s="130"/>
    </row>
    <row r="4586" spans="1:2" s="131" customFormat="1">
      <c r="A4586" s="129" t="s">
        <v>19</v>
      </c>
      <c r="B4586" s="130" t="s">
        <v>2998</v>
      </c>
    </row>
    <row r="4587" spans="1:2" s="131" customFormat="1">
      <c r="A4587" s="129" t="s">
        <v>19</v>
      </c>
      <c r="B4587" s="130" t="s">
        <v>2999</v>
      </c>
    </row>
    <row r="4588" spans="1:2" s="131" customFormat="1">
      <c r="A4588" s="129" t="s">
        <v>19</v>
      </c>
      <c r="B4588" s="130" t="s">
        <v>640</v>
      </c>
    </row>
    <row r="4589" spans="1:2" s="131" customFormat="1">
      <c r="A4589" s="129" t="s">
        <v>19</v>
      </c>
      <c r="B4589" s="130" t="s">
        <v>3120</v>
      </c>
    </row>
    <row r="4590" spans="1:2" s="131" customFormat="1">
      <c r="A4590" s="129" t="s">
        <v>19</v>
      </c>
      <c r="B4590" s="130" t="s">
        <v>3120</v>
      </c>
    </row>
    <row r="4591" spans="1:2" s="131" customFormat="1">
      <c r="A4591" s="129" t="s">
        <v>19</v>
      </c>
      <c r="B4591" s="130" t="s">
        <v>3145</v>
      </c>
    </row>
    <row r="4592" spans="1:2" s="131" customFormat="1">
      <c r="A4592" s="129" t="s">
        <v>19</v>
      </c>
      <c r="B4592" s="130" t="s">
        <v>3000</v>
      </c>
    </row>
    <row r="4593" spans="1:2" s="131" customFormat="1">
      <c r="A4593" s="129" t="s">
        <v>19</v>
      </c>
      <c r="B4593" s="130" t="s">
        <v>625</v>
      </c>
    </row>
    <row r="4594" spans="1:2" s="131" customFormat="1">
      <c r="A4594" s="129" t="s">
        <v>19</v>
      </c>
      <c r="B4594" s="130" t="s">
        <v>860</v>
      </c>
    </row>
    <row r="4595" spans="1:2" s="131" customFormat="1">
      <c r="A4595" s="129" t="s">
        <v>19</v>
      </c>
      <c r="B4595" s="130" t="s">
        <v>96</v>
      </c>
    </row>
    <row r="4596" spans="1:2" s="131" customFormat="1">
      <c r="A4596" s="129" t="s">
        <v>19</v>
      </c>
      <c r="B4596" s="130" t="s">
        <v>2914</v>
      </c>
    </row>
    <row r="4597" spans="1:2" s="131" customFormat="1">
      <c r="A4597" s="129" t="s">
        <v>19</v>
      </c>
      <c r="B4597" s="130" t="s">
        <v>3030</v>
      </c>
    </row>
    <row r="4598" spans="1:2" s="131" customFormat="1">
      <c r="A4598" s="129" t="s">
        <v>19</v>
      </c>
      <c r="B4598" s="130" t="s">
        <v>3071</v>
      </c>
    </row>
    <row r="4599" spans="1:2" s="131" customFormat="1">
      <c r="A4599" s="129" t="s">
        <v>19</v>
      </c>
      <c r="B4599" s="130"/>
    </row>
    <row r="4600" spans="1:2" s="131" customFormat="1">
      <c r="A4600" s="129" t="s">
        <v>19</v>
      </c>
      <c r="B4600" s="130" t="s">
        <v>997</v>
      </c>
    </row>
    <row r="4601" spans="1:2" s="131" customFormat="1">
      <c r="A4601" s="129" t="s">
        <v>19</v>
      </c>
      <c r="B4601" s="130" t="s">
        <v>2378</v>
      </c>
    </row>
    <row r="4602" spans="1:2" s="131" customFormat="1">
      <c r="A4602" s="129" t="s">
        <v>19</v>
      </c>
      <c r="B4602" s="130" t="s">
        <v>1453</v>
      </c>
    </row>
    <row r="4603" spans="1:2" s="131" customFormat="1">
      <c r="A4603" s="129" t="s">
        <v>19</v>
      </c>
      <c r="B4603" s="130" t="s">
        <v>1001</v>
      </c>
    </row>
    <row r="4604" spans="1:2" s="131" customFormat="1">
      <c r="A4604" s="129" t="s">
        <v>19</v>
      </c>
      <c r="B4604" s="130" t="s">
        <v>3116</v>
      </c>
    </row>
    <row r="4605" spans="1:2" s="131" customFormat="1">
      <c r="A4605" s="129" t="s">
        <v>19</v>
      </c>
      <c r="B4605" s="130" t="s">
        <v>650</v>
      </c>
    </row>
    <row r="4606" spans="1:2" s="131" customFormat="1">
      <c r="A4606" s="129" t="s">
        <v>19</v>
      </c>
      <c r="B4606" s="130" t="s">
        <v>625</v>
      </c>
    </row>
    <row r="4607" spans="1:2" s="131" customFormat="1">
      <c r="A4607" s="129" t="s">
        <v>19</v>
      </c>
      <c r="B4607" s="130"/>
    </row>
    <row r="4608" spans="1:2" s="131" customFormat="1">
      <c r="A4608" s="129" t="s">
        <v>19</v>
      </c>
      <c r="B4608" s="130" t="s">
        <v>3031</v>
      </c>
    </row>
    <row r="4609" spans="1:2" s="131" customFormat="1">
      <c r="A4609" s="129" t="s">
        <v>19</v>
      </c>
      <c r="B4609" s="130" t="s">
        <v>3032</v>
      </c>
    </row>
    <row r="4610" spans="1:2" s="131" customFormat="1">
      <c r="A4610" s="129" t="s">
        <v>19</v>
      </c>
      <c r="B4610" s="130" t="s">
        <v>3033</v>
      </c>
    </row>
    <row r="4611" spans="1:2" s="131" customFormat="1">
      <c r="A4611" s="129" t="s">
        <v>19</v>
      </c>
      <c r="B4611" s="130" t="s">
        <v>3073</v>
      </c>
    </row>
    <row r="4612" spans="1:2" s="131" customFormat="1">
      <c r="A4612" s="129" t="s">
        <v>19</v>
      </c>
      <c r="B4612" s="130" t="s">
        <v>3034</v>
      </c>
    </row>
    <row r="4613" spans="1:2" s="131" customFormat="1">
      <c r="A4613" s="129" t="s">
        <v>19</v>
      </c>
      <c r="B4613" s="130" t="s">
        <v>3035</v>
      </c>
    </row>
    <row r="4614" spans="1:2" s="131" customFormat="1">
      <c r="A4614" s="129" t="s">
        <v>19</v>
      </c>
      <c r="B4614" s="130" t="s">
        <v>3036</v>
      </c>
    </row>
    <row r="4615" spans="1:2" s="131" customFormat="1">
      <c r="A4615" s="129" t="s">
        <v>19</v>
      </c>
      <c r="B4615" s="130" t="s">
        <v>632</v>
      </c>
    </row>
    <row r="4616" spans="1:2" s="131" customFormat="1">
      <c r="A4616" s="129" t="s">
        <v>19</v>
      </c>
      <c r="B4616" s="130" t="s">
        <v>3072</v>
      </c>
    </row>
    <row r="4617" spans="1:2" s="131" customFormat="1">
      <c r="A4617" s="129" t="s">
        <v>19</v>
      </c>
      <c r="B4617" s="130" t="s">
        <v>3037</v>
      </c>
    </row>
    <row r="4618" spans="1:2" s="131" customFormat="1">
      <c r="A4618" s="129" t="s">
        <v>19</v>
      </c>
      <c r="B4618" s="130" t="s">
        <v>633</v>
      </c>
    </row>
    <row r="4619" spans="1:2" s="131" customFormat="1">
      <c r="A4619" s="129" t="s">
        <v>19</v>
      </c>
      <c r="B4619" s="130" t="s">
        <v>3038</v>
      </c>
    </row>
    <row r="4620" spans="1:2" s="131" customFormat="1">
      <c r="A4620" s="129" t="s">
        <v>19</v>
      </c>
      <c r="B4620" s="130" t="s">
        <v>637</v>
      </c>
    </row>
    <row r="4621" spans="1:2" s="131" customFormat="1">
      <c r="A4621" s="129" t="s">
        <v>19</v>
      </c>
      <c r="B4621" s="130" t="s">
        <v>3120</v>
      </c>
    </row>
    <row r="4622" spans="1:2" s="131" customFormat="1">
      <c r="A4622" s="129" t="s">
        <v>19</v>
      </c>
      <c r="B4622" s="130" t="s">
        <v>3120</v>
      </c>
    </row>
    <row r="4623" spans="1:2" s="131" customFormat="1">
      <c r="A4623" s="129" t="s">
        <v>19</v>
      </c>
      <c r="B4623" s="130" t="s">
        <v>3074</v>
      </c>
    </row>
    <row r="4624" spans="1:2" s="131" customFormat="1">
      <c r="A4624" s="129" t="s">
        <v>19</v>
      </c>
      <c r="B4624" s="130" t="s">
        <v>3039</v>
      </c>
    </row>
    <row r="4625" spans="1:2" s="131" customFormat="1">
      <c r="A4625" s="129" t="s">
        <v>19</v>
      </c>
      <c r="B4625" s="130" t="s">
        <v>3040</v>
      </c>
    </row>
    <row r="4626" spans="1:2" s="131" customFormat="1">
      <c r="A4626" s="129" t="s">
        <v>19</v>
      </c>
      <c r="B4626" s="130" t="s">
        <v>3041</v>
      </c>
    </row>
    <row r="4627" spans="1:2" s="131" customFormat="1">
      <c r="A4627" s="129" t="s">
        <v>19</v>
      </c>
      <c r="B4627" s="130" t="s">
        <v>632</v>
      </c>
    </row>
    <row r="4628" spans="1:2" s="131" customFormat="1">
      <c r="A4628" s="129" t="s">
        <v>19</v>
      </c>
      <c r="B4628" s="130" t="s">
        <v>3042</v>
      </c>
    </row>
    <row r="4629" spans="1:2" s="131" customFormat="1">
      <c r="A4629" s="129" t="s">
        <v>19</v>
      </c>
      <c r="B4629" s="130" t="s">
        <v>3075</v>
      </c>
    </row>
    <row r="4630" spans="1:2" s="131" customFormat="1">
      <c r="A4630" s="129" t="s">
        <v>19</v>
      </c>
      <c r="B4630" s="130" t="s">
        <v>637</v>
      </c>
    </row>
    <row r="4631" spans="1:2" s="131" customFormat="1">
      <c r="A4631" s="129" t="s">
        <v>19</v>
      </c>
      <c r="B4631" s="130" t="s">
        <v>3120</v>
      </c>
    </row>
    <row r="4632" spans="1:2" s="131" customFormat="1">
      <c r="A4632" s="129" t="s">
        <v>19</v>
      </c>
      <c r="B4632" s="130" t="s">
        <v>3120</v>
      </c>
    </row>
    <row r="4633" spans="1:2" s="131" customFormat="1">
      <c r="A4633" s="129" t="s">
        <v>19</v>
      </c>
      <c r="B4633" s="130" t="s">
        <v>3076</v>
      </c>
    </row>
    <row r="4634" spans="1:2" s="131" customFormat="1">
      <c r="A4634" s="129" t="s">
        <v>19</v>
      </c>
      <c r="B4634" s="130" t="s">
        <v>3043</v>
      </c>
    </row>
    <row r="4635" spans="1:2" s="131" customFormat="1">
      <c r="A4635" s="129" t="s">
        <v>19</v>
      </c>
      <c r="B4635" s="130" t="s">
        <v>3044</v>
      </c>
    </row>
    <row r="4636" spans="1:2" s="131" customFormat="1">
      <c r="A4636" s="129" t="s">
        <v>19</v>
      </c>
      <c r="B4636" s="130" t="s">
        <v>3045</v>
      </c>
    </row>
    <row r="4637" spans="1:2" s="131" customFormat="1">
      <c r="A4637" s="129" t="s">
        <v>19</v>
      </c>
      <c r="B4637" s="130" t="s">
        <v>632</v>
      </c>
    </row>
    <row r="4638" spans="1:2" s="131" customFormat="1">
      <c r="A4638" s="129" t="s">
        <v>19</v>
      </c>
      <c r="B4638" s="130" t="s">
        <v>3046</v>
      </c>
    </row>
    <row r="4639" spans="1:2" s="131" customFormat="1">
      <c r="A4639" s="129" t="s">
        <v>19</v>
      </c>
      <c r="B4639" s="130" t="s">
        <v>3077</v>
      </c>
    </row>
    <row r="4640" spans="1:2" s="131" customFormat="1">
      <c r="A4640" s="129" t="s">
        <v>19</v>
      </c>
      <c r="B4640" s="130" t="s">
        <v>637</v>
      </c>
    </row>
    <row r="4641" spans="1:2" s="131" customFormat="1">
      <c r="A4641" s="129" t="s">
        <v>19</v>
      </c>
      <c r="B4641" s="130" t="s">
        <v>339</v>
      </c>
    </row>
    <row r="4642" spans="1:2" s="131" customFormat="1">
      <c r="A4642" s="129" t="s">
        <v>19</v>
      </c>
      <c r="B4642" s="130" t="s">
        <v>96</v>
      </c>
    </row>
    <row r="4643" spans="1:2" s="131" customFormat="1">
      <c r="A4643" s="129" t="s">
        <v>19</v>
      </c>
      <c r="B4643" s="130" t="s">
        <v>3047</v>
      </c>
    </row>
    <row r="4644" spans="1:2" s="131" customFormat="1">
      <c r="A4644" s="129" t="s">
        <v>19</v>
      </c>
      <c r="B4644" s="130" t="s">
        <v>3048</v>
      </c>
    </row>
    <row r="4645" spans="1:2" s="131" customFormat="1">
      <c r="A4645" s="129" t="s">
        <v>19</v>
      </c>
      <c r="B4645" s="130" t="s">
        <v>903</v>
      </c>
    </row>
    <row r="4646" spans="1:2" s="131" customFormat="1">
      <c r="A4646" s="129" t="s">
        <v>19</v>
      </c>
      <c r="B4646" s="130" t="s">
        <v>3049</v>
      </c>
    </row>
    <row r="4647" spans="1:2" s="131" customFormat="1">
      <c r="A4647" s="129" t="s">
        <v>19</v>
      </c>
      <c r="B4647" s="130"/>
    </row>
    <row r="4648" spans="1:2" s="131" customFormat="1">
      <c r="A4648" s="129" t="s">
        <v>19</v>
      </c>
      <c r="B4648" s="130" t="s">
        <v>908</v>
      </c>
    </row>
    <row r="4649" spans="1:2" s="131" customFormat="1">
      <c r="A4649" s="129" t="s">
        <v>19</v>
      </c>
      <c r="B4649" s="130" t="s">
        <v>3050</v>
      </c>
    </row>
    <row r="4650" spans="1:2" s="131" customFormat="1">
      <c r="A4650" s="129" t="s">
        <v>19</v>
      </c>
      <c r="B4650" s="130" t="s">
        <v>917</v>
      </c>
    </row>
    <row r="4651" spans="1:2" s="131" customFormat="1">
      <c r="A4651" s="129" t="s">
        <v>19</v>
      </c>
      <c r="B4651" s="130"/>
    </row>
    <row r="4652" spans="1:2" s="131" customFormat="1">
      <c r="A4652" s="129" t="s">
        <v>19</v>
      </c>
      <c r="B4652" s="130" t="s">
        <v>919</v>
      </c>
    </row>
    <row r="4653" spans="1:2" s="131" customFormat="1">
      <c r="A4653" s="129" t="s">
        <v>19</v>
      </c>
      <c r="B4653" s="130" t="s">
        <v>3066</v>
      </c>
    </row>
    <row r="4654" spans="1:2" s="131" customFormat="1">
      <c r="A4654" s="129" t="s">
        <v>19</v>
      </c>
      <c r="B4654" s="130" t="s">
        <v>96</v>
      </c>
    </row>
    <row r="4655" spans="1:2" s="131" customFormat="1">
      <c r="A4655" s="129" t="s">
        <v>19</v>
      </c>
      <c r="B4655" s="130" t="s">
        <v>3051</v>
      </c>
    </row>
    <row r="4656" spans="1:2" s="135" customFormat="1">
      <c r="A4656" s="133" t="s">
        <v>19</v>
      </c>
      <c r="B4656" s="134" t="s">
        <v>3690</v>
      </c>
    </row>
    <row r="4657" spans="1:2" s="135" customFormat="1">
      <c r="A4657" s="133" t="s">
        <v>19</v>
      </c>
      <c r="B4657" s="134" t="s">
        <v>3071</v>
      </c>
    </row>
    <row r="4658" spans="1:2" s="135" customFormat="1">
      <c r="A4658" s="133" t="s">
        <v>19</v>
      </c>
      <c r="B4658" s="134"/>
    </row>
    <row r="4659" spans="1:2" s="135" customFormat="1">
      <c r="A4659" s="133" t="s">
        <v>19</v>
      </c>
      <c r="B4659" s="134" t="s">
        <v>3691</v>
      </c>
    </row>
    <row r="4660" spans="1:2" s="135" customFormat="1">
      <c r="A4660" s="133" t="s">
        <v>19</v>
      </c>
      <c r="B4660" s="134" t="s">
        <v>3692</v>
      </c>
    </row>
    <row r="4661" spans="1:2" s="135" customFormat="1">
      <c r="A4661" s="133" t="s">
        <v>19</v>
      </c>
      <c r="B4661" s="134" t="s">
        <v>3693</v>
      </c>
    </row>
    <row r="4662" spans="1:2" s="135" customFormat="1">
      <c r="A4662" s="133" t="s">
        <v>19</v>
      </c>
      <c r="B4662" s="134" t="s">
        <v>3694</v>
      </c>
    </row>
    <row r="4663" spans="1:2" s="135" customFormat="1">
      <c r="A4663" s="133" t="s">
        <v>19</v>
      </c>
      <c r="B4663" s="134" t="s">
        <v>3695</v>
      </c>
    </row>
    <row r="4664" spans="1:2" s="135" customFormat="1">
      <c r="A4664" s="133" t="s">
        <v>19</v>
      </c>
      <c r="B4664" s="134" t="s">
        <v>2308</v>
      </c>
    </row>
    <row r="4665" spans="1:2" s="135" customFormat="1">
      <c r="A4665" s="133" t="s">
        <v>19</v>
      </c>
      <c r="B4665" s="134"/>
    </row>
    <row r="4666" spans="1:2" s="135" customFormat="1">
      <c r="A4666" s="133" t="s">
        <v>19</v>
      </c>
      <c r="B4666" s="134" t="s">
        <v>3696</v>
      </c>
    </row>
    <row r="4667" spans="1:2" s="135" customFormat="1">
      <c r="A4667" s="133" t="s">
        <v>19</v>
      </c>
      <c r="B4667" s="134" t="s">
        <v>3697</v>
      </c>
    </row>
    <row r="4668" spans="1:2" s="135" customFormat="1">
      <c r="A4668" s="133" t="s">
        <v>19</v>
      </c>
      <c r="B4668" s="134" t="s">
        <v>3698</v>
      </c>
    </row>
    <row r="4669" spans="1:2" s="135" customFormat="1">
      <c r="A4669" s="133" t="s">
        <v>19</v>
      </c>
      <c r="B4669" s="134"/>
    </row>
    <row r="4670" spans="1:2" s="135" customFormat="1">
      <c r="A4670" s="133" t="s">
        <v>19</v>
      </c>
      <c r="B4670" s="134" t="s">
        <v>3699</v>
      </c>
    </row>
    <row r="4671" spans="1:2" s="135" customFormat="1">
      <c r="A4671" s="133" t="s">
        <v>19</v>
      </c>
      <c r="B4671" s="134" t="s">
        <v>3700</v>
      </c>
    </row>
    <row r="4672" spans="1:2" s="135" customFormat="1">
      <c r="A4672" s="133" t="s">
        <v>19</v>
      </c>
      <c r="B4672" s="134" t="s">
        <v>3701</v>
      </c>
    </row>
    <row r="4673" spans="1:2" s="135" customFormat="1">
      <c r="A4673" s="133" t="s">
        <v>19</v>
      </c>
      <c r="B4673" s="134"/>
    </row>
    <row r="4674" spans="1:2" s="135" customFormat="1">
      <c r="A4674" s="133" t="s">
        <v>19</v>
      </c>
      <c r="B4674" s="134" t="s">
        <v>3702</v>
      </c>
    </row>
    <row r="4675" spans="1:2" s="135" customFormat="1">
      <c r="A4675" s="133" t="s">
        <v>19</v>
      </c>
      <c r="B4675" s="134" t="s">
        <v>3703</v>
      </c>
    </row>
    <row r="4676" spans="1:2" s="135" customFormat="1">
      <c r="A4676" s="133" t="s">
        <v>19</v>
      </c>
      <c r="B4676" s="134" t="s">
        <v>3291</v>
      </c>
    </row>
    <row r="4677" spans="1:2" s="135" customFormat="1">
      <c r="A4677" s="133" t="s">
        <v>19</v>
      </c>
      <c r="B4677" s="134" t="s">
        <v>3704</v>
      </c>
    </row>
    <row r="4678" spans="1:2" s="135" customFormat="1">
      <c r="A4678" s="133" t="s">
        <v>19</v>
      </c>
      <c r="B4678" s="134" t="s">
        <v>3703</v>
      </c>
    </row>
    <row r="4679" spans="1:2" s="135" customFormat="1">
      <c r="A4679" s="133" t="s">
        <v>19</v>
      </c>
      <c r="B4679" s="134" t="s">
        <v>3291</v>
      </c>
    </row>
    <row r="4680" spans="1:2" s="135" customFormat="1">
      <c r="A4680" s="133" t="s">
        <v>19</v>
      </c>
      <c r="B4680" s="134" t="s">
        <v>2308</v>
      </c>
    </row>
    <row r="4681" spans="1:2" s="135" customFormat="1">
      <c r="A4681" s="133" t="s">
        <v>19</v>
      </c>
      <c r="B4681" s="134"/>
    </row>
    <row r="4682" spans="1:2" s="135" customFormat="1">
      <c r="A4682" s="133" t="s">
        <v>19</v>
      </c>
      <c r="B4682" s="134" t="s">
        <v>3705</v>
      </c>
    </row>
    <row r="4683" spans="1:2" s="135" customFormat="1">
      <c r="A4683" s="133" t="s">
        <v>19</v>
      </c>
      <c r="B4683" s="134" t="s">
        <v>3706</v>
      </c>
    </row>
    <row r="4684" spans="1:2" s="135" customFormat="1">
      <c r="A4684" s="133" t="s">
        <v>19</v>
      </c>
      <c r="B4684" s="134"/>
    </row>
    <row r="4685" spans="1:2" s="135" customFormat="1">
      <c r="A4685" s="133" t="s">
        <v>19</v>
      </c>
      <c r="B4685" s="134" t="s">
        <v>3707</v>
      </c>
    </row>
    <row r="4686" spans="1:2" s="135" customFormat="1">
      <c r="A4686" s="133" t="s">
        <v>19</v>
      </c>
      <c r="B4686" s="134" t="s">
        <v>3708</v>
      </c>
    </row>
    <row r="4687" spans="1:2" s="135" customFormat="1">
      <c r="A4687" s="133" t="s">
        <v>19</v>
      </c>
      <c r="B4687" s="134" t="s">
        <v>3709</v>
      </c>
    </row>
    <row r="4688" spans="1:2" s="135" customFormat="1">
      <c r="A4688" s="133" t="s">
        <v>19</v>
      </c>
      <c r="B4688" s="134" t="s">
        <v>3710</v>
      </c>
    </row>
    <row r="4689" spans="1:2" s="135" customFormat="1">
      <c r="A4689" s="133" t="s">
        <v>19</v>
      </c>
      <c r="B4689" s="134" t="s">
        <v>3711</v>
      </c>
    </row>
    <row r="4690" spans="1:2" s="135" customFormat="1">
      <c r="A4690" s="133" t="s">
        <v>19</v>
      </c>
      <c r="B4690" s="134" t="s">
        <v>3712</v>
      </c>
    </row>
    <row r="4691" spans="1:2" s="135" customFormat="1">
      <c r="A4691" s="133" t="s">
        <v>19</v>
      </c>
      <c r="B4691" s="134" t="s">
        <v>3713</v>
      </c>
    </row>
    <row r="4692" spans="1:2" s="135" customFormat="1">
      <c r="A4692" s="133" t="s">
        <v>19</v>
      </c>
      <c r="B4692" s="134" t="s">
        <v>2677</v>
      </c>
    </row>
    <row r="4693" spans="1:2" s="135" customFormat="1">
      <c r="A4693" s="133" t="s">
        <v>19</v>
      </c>
      <c r="B4693" s="134" t="s">
        <v>3079</v>
      </c>
    </row>
    <row r="4694" spans="1:2" s="135" customFormat="1">
      <c r="A4694" s="133" t="s">
        <v>19</v>
      </c>
      <c r="B4694" s="134" t="s">
        <v>3714</v>
      </c>
    </row>
    <row r="4695" spans="1:2" s="135" customFormat="1">
      <c r="A4695" s="133" t="s">
        <v>19</v>
      </c>
      <c r="B4695" s="134" t="s">
        <v>2308</v>
      </c>
    </row>
    <row r="4696" spans="1:2" s="135" customFormat="1">
      <c r="A4696" s="133" t="s">
        <v>19</v>
      </c>
      <c r="B4696" s="134" t="s">
        <v>3715</v>
      </c>
    </row>
    <row r="4697" spans="1:2" s="135" customFormat="1">
      <c r="A4697" s="133" t="s">
        <v>19</v>
      </c>
      <c r="B4697" s="134" t="s">
        <v>3716</v>
      </c>
    </row>
    <row r="4698" spans="1:2" s="135" customFormat="1">
      <c r="A4698" s="133" t="s">
        <v>19</v>
      </c>
      <c r="B4698" s="134" t="s">
        <v>3717</v>
      </c>
    </row>
    <row r="4699" spans="1:2" s="135" customFormat="1">
      <c r="A4699" s="133" t="s">
        <v>19</v>
      </c>
      <c r="B4699" s="134" t="s">
        <v>3719</v>
      </c>
    </row>
    <row r="4700" spans="1:2" s="135" customFormat="1">
      <c r="A4700" s="133" t="s">
        <v>19</v>
      </c>
      <c r="B4700" s="134" t="s">
        <v>3071</v>
      </c>
    </row>
    <row r="4701" spans="1:2" s="135" customFormat="1">
      <c r="A4701" s="133" t="s">
        <v>19</v>
      </c>
      <c r="B4701" s="134" t="s">
        <v>3720</v>
      </c>
    </row>
    <row r="4702" spans="1:2" s="135" customFormat="1">
      <c r="A4702" s="133" t="s">
        <v>19</v>
      </c>
      <c r="B4702" s="134" t="s">
        <v>3721</v>
      </c>
    </row>
    <row r="4703" spans="1:2" s="135" customFormat="1">
      <c r="A4703" s="133" t="s">
        <v>19</v>
      </c>
      <c r="B4703" s="134" t="s">
        <v>3722</v>
      </c>
    </row>
    <row r="4704" spans="1:2" s="135" customFormat="1">
      <c r="A4704" s="133" t="s">
        <v>19</v>
      </c>
      <c r="B4704" s="134" t="s">
        <v>3723</v>
      </c>
    </row>
    <row r="4705" spans="1:2" s="135" customFormat="1">
      <c r="A4705" s="133" t="s">
        <v>19</v>
      </c>
      <c r="B4705" s="134" t="s">
        <v>3721</v>
      </c>
    </row>
    <row r="4706" spans="1:2" s="135" customFormat="1">
      <c r="A4706" s="133" t="s">
        <v>19</v>
      </c>
      <c r="B4706" s="134" t="s">
        <v>3724</v>
      </c>
    </row>
    <row r="4707" spans="1:2" s="135" customFormat="1">
      <c r="A4707" s="133" t="s">
        <v>19</v>
      </c>
      <c r="B4707" s="134" t="s">
        <v>3725</v>
      </c>
    </row>
    <row r="4708" spans="1:2" s="135" customFormat="1">
      <c r="A4708" s="133" t="s">
        <v>19</v>
      </c>
      <c r="B4708" s="134" t="s">
        <v>3721</v>
      </c>
    </row>
    <row r="4709" spans="1:2" s="135" customFormat="1">
      <c r="A4709" s="133" t="s">
        <v>19</v>
      </c>
      <c r="B4709" s="134" t="s">
        <v>3726</v>
      </c>
    </row>
    <row r="4710" spans="1:2" s="135" customFormat="1">
      <c r="A4710" s="133" t="s">
        <v>19</v>
      </c>
      <c r="B4710" s="134" t="s">
        <v>3727</v>
      </c>
    </row>
    <row r="4711" spans="1:2" s="135" customFormat="1">
      <c r="A4711" s="133" t="s">
        <v>19</v>
      </c>
      <c r="B4711" s="134"/>
    </row>
    <row r="4712" spans="1:2" s="135" customFormat="1">
      <c r="A4712" s="133" t="s">
        <v>19</v>
      </c>
      <c r="B4712" s="134" t="s">
        <v>3728</v>
      </c>
    </row>
    <row r="4713" spans="1:2" s="135" customFormat="1">
      <c r="A4713" s="133" t="s">
        <v>19</v>
      </c>
      <c r="B4713" s="134"/>
    </row>
    <row r="4714" spans="1:2" s="135" customFormat="1">
      <c r="A4714" s="133" t="s">
        <v>19</v>
      </c>
      <c r="B4714" s="134" t="s">
        <v>3729</v>
      </c>
    </row>
    <row r="4715" spans="1:2" s="135" customFormat="1">
      <c r="A4715" s="133" t="s">
        <v>19</v>
      </c>
      <c r="B4715" s="134" t="s">
        <v>3716</v>
      </c>
    </row>
    <row r="4716" spans="1:2" s="135" customFormat="1">
      <c r="A4716" s="133" t="s">
        <v>19</v>
      </c>
      <c r="B4716" s="134" t="s">
        <v>3718</v>
      </c>
    </row>
    <row r="4717" spans="1:2">
      <c r="A4717" s="7" t="s">
        <v>19</v>
      </c>
      <c r="B4717" s="1"/>
    </row>
    <row r="4718" spans="1:2">
      <c r="A4718" s="7" t="s">
        <v>19</v>
      </c>
      <c r="B4718" s="8" t="s">
        <v>885</v>
      </c>
    </row>
    <row r="4719" spans="1:2">
      <c r="A4719" s="7" t="s">
        <v>19</v>
      </c>
      <c r="B4719" s="1" t="s">
        <v>1979</v>
      </c>
    </row>
    <row r="4720" spans="1:2">
      <c r="A4720" s="7" t="s">
        <v>19</v>
      </c>
      <c r="B4720" s="1" t="s">
        <v>1845</v>
      </c>
    </row>
    <row r="4721" spans="1:5">
      <c r="A4721" s="7" t="s">
        <v>19</v>
      </c>
      <c r="B4721" s="1" t="s">
        <v>886</v>
      </c>
    </row>
    <row r="4722" spans="1:5">
      <c r="A4722" s="7" t="s">
        <v>19</v>
      </c>
      <c r="B4722" s="1" t="s">
        <v>2094</v>
      </c>
    </row>
    <row r="4723" spans="1:5">
      <c r="A4723" s="7" t="s">
        <v>19</v>
      </c>
      <c r="B4723" s="1" t="s">
        <v>2095</v>
      </c>
    </row>
    <row r="4724" spans="1:5">
      <c r="A4724" s="7" t="s">
        <v>19</v>
      </c>
      <c r="B4724" s="1" t="s">
        <v>2096</v>
      </c>
    </row>
    <row r="4725" spans="1:5">
      <c r="A4725" s="7" t="s">
        <v>19</v>
      </c>
      <c r="B4725" s="1" t="s">
        <v>2097</v>
      </c>
    </row>
    <row r="4726" spans="1:5">
      <c r="A4726" s="7" t="s">
        <v>19</v>
      </c>
      <c r="B4726" s="1" t="s">
        <v>2673</v>
      </c>
    </row>
    <row r="4727" spans="1:5">
      <c r="A4727" s="7" t="s">
        <v>19</v>
      </c>
      <c r="B4727" s="1" t="s">
        <v>96</v>
      </c>
    </row>
    <row r="4728" spans="1:5">
      <c r="A4728" s="7" t="s">
        <v>19</v>
      </c>
      <c r="B4728" s="1" t="s">
        <v>887</v>
      </c>
    </row>
    <row r="4729" spans="1:5">
      <c r="A4729" s="7" t="s">
        <v>19</v>
      </c>
      <c r="B4729" s="1" t="s">
        <v>888</v>
      </c>
    </row>
    <row r="4730" spans="1:5">
      <c r="A4730" s="7" t="s">
        <v>19</v>
      </c>
      <c r="B4730" s="1" t="s">
        <v>1846</v>
      </c>
    </row>
    <row r="4731" spans="1:5">
      <c r="A4731" s="7" t="s">
        <v>19</v>
      </c>
      <c r="B4731" s="1" t="s">
        <v>889</v>
      </c>
    </row>
    <row r="4732" spans="1:5">
      <c r="A4732" s="7" t="s">
        <v>19</v>
      </c>
      <c r="B4732" s="1" t="s">
        <v>890</v>
      </c>
    </row>
    <row r="4733" spans="1:5">
      <c r="A4733" s="7" t="s">
        <v>19</v>
      </c>
      <c r="B4733" s="1" t="s">
        <v>2617</v>
      </c>
    </row>
    <row r="4734" spans="1:5">
      <c r="B4734" s="1"/>
    </row>
    <row r="4735" spans="1:5">
      <c r="B4735" s="1"/>
      <c r="E4735" s="127" t="s">
        <v>1980</v>
      </c>
    </row>
    <row r="4736" spans="1:5">
      <c r="B4736" s="1"/>
      <c r="E4736" s="127" t="s">
        <v>3365</v>
      </c>
    </row>
    <row r="4737" spans="2:5">
      <c r="B4737" s="1"/>
      <c r="E4737" s="128" t="s">
        <v>3677</v>
      </c>
    </row>
    <row r="4738" spans="2:5">
      <c r="B4738" s="1"/>
      <c r="E4738" s="128" t="s">
        <v>96</v>
      </c>
    </row>
    <row r="4739" spans="2:5">
      <c r="B4739" s="1"/>
      <c r="E4739" s="127" t="s">
        <v>3055</v>
      </c>
    </row>
    <row r="4740" spans="2:5">
      <c r="B4740" s="1"/>
      <c r="E4740" s="128" t="s">
        <v>3678</v>
      </c>
    </row>
    <row r="4741" spans="2:5">
      <c r="B4741" s="1"/>
      <c r="E4741" s="128" t="s">
        <v>96</v>
      </c>
    </row>
    <row r="4742" spans="2:5">
      <c r="B4742" s="1"/>
      <c r="E4742" s="128" t="s">
        <v>3058</v>
      </c>
    </row>
    <row r="4743" spans="2:5">
      <c r="B4743" s="1"/>
      <c r="E4743" s="128" t="s">
        <v>3056</v>
      </c>
    </row>
    <row r="4744" spans="2:5">
      <c r="B4744" s="1"/>
      <c r="E4744" s="128"/>
    </row>
    <row r="4745" spans="2:5">
      <c r="B4745" s="1"/>
      <c r="E4745" s="128"/>
    </row>
    <row r="4746" spans="2:5">
      <c r="B4746" s="1"/>
      <c r="E4746" s="128"/>
    </row>
    <row r="4747" spans="2:5">
      <c r="B4747" s="1"/>
      <c r="E4747" s="128"/>
    </row>
    <row r="4748" spans="2:5">
      <c r="B4748" s="1"/>
      <c r="E4748" s="128"/>
    </row>
    <row r="4749" spans="2:5">
      <c r="B4749" s="1"/>
      <c r="E4749" s="128"/>
    </row>
    <row r="4750" spans="2:5">
      <c r="B4750" s="1"/>
      <c r="E4750" s="128"/>
    </row>
    <row r="4751" spans="2:5">
      <c r="B4751" s="1"/>
      <c r="E4751" s="128"/>
    </row>
    <row r="4752" spans="2:5">
      <c r="B4752" s="1"/>
      <c r="E4752" s="128"/>
    </row>
    <row r="4753" spans="2:5">
      <c r="B4753" s="1"/>
      <c r="E4753" s="128"/>
    </row>
    <row r="4754" spans="2:5">
      <c r="B4754" s="1"/>
      <c r="E4754" s="128"/>
    </row>
    <row r="4755" spans="2:5">
      <c r="B4755" s="1"/>
      <c r="E4755" s="128"/>
    </row>
    <row r="4756" spans="2:5">
      <c r="B4756" s="1"/>
      <c r="E4756" s="128"/>
    </row>
    <row r="4757" spans="2:5">
      <c r="B4757" s="1"/>
      <c r="E4757" s="128"/>
    </row>
    <row r="4758" spans="2:5">
      <c r="B4758" s="1"/>
      <c r="E4758" s="128"/>
    </row>
    <row r="4759" spans="2:5">
      <c r="B4759" s="1"/>
      <c r="E4759" s="128"/>
    </row>
    <row r="4760" spans="2:5">
      <c r="B4760" s="1"/>
      <c r="E4760" s="128"/>
    </row>
    <row r="4761" spans="2:5">
      <c r="B4761" s="1"/>
      <c r="E4761" s="128"/>
    </row>
    <row r="4762" spans="2:5">
      <c r="B4762" s="1"/>
      <c r="E4762" s="128"/>
    </row>
    <row r="4763" spans="2:5">
      <c r="B4763" s="1"/>
      <c r="E4763" s="128"/>
    </row>
    <row r="4764" spans="2:5">
      <c r="B4764" s="1"/>
      <c r="E4764" s="128"/>
    </row>
    <row r="4765" spans="2:5">
      <c r="B4765" s="1"/>
      <c r="E4765" s="128"/>
    </row>
    <row r="4766" spans="2:5">
      <c r="B4766" s="1"/>
      <c r="E4766" s="128"/>
    </row>
    <row r="4767" spans="2:5">
      <c r="B4767" s="1"/>
      <c r="E4767" s="128"/>
    </row>
    <row r="4768" spans="2:5">
      <c r="B4768" s="1"/>
      <c r="E4768" s="128"/>
    </row>
    <row r="4769" spans="2:5">
      <c r="B4769" s="1"/>
      <c r="E4769" s="128"/>
    </row>
    <row r="4770" spans="2:5">
      <c r="B4770" s="1"/>
      <c r="E4770" s="128"/>
    </row>
    <row r="4771" spans="2:5">
      <c r="B4771" s="1"/>
      <c r="E4771" s="128"/>
    </row>
    <row r="4772" spans="2:5">
      <c r="B4772" s="1"/>
      <c r="E4772" s="128"/>
    </row>
    <row r="4773" spans="2:5">
      <c r="B4773" s="1"/>
      <c r="E4773" s="128"/>
    </row>
    <row r="4774" spans="2:5">
      <c r="B4774" s="1"/>
      <c r="E4774" s="128"/>
    </row>
    <row r="4775" spans="2:5">
      <c r="B4775" s="1"/>
      <c r="E4775" s="128"/>
    </row>
    <row r="4776" spans="2:5">
      <c r="B4776" s="1"/>
      <c r="E4776" s="128"/>
    </row>
    <row r="4777" spans="2:5">
      <c r="B4777" s="1"/>
      <c r="E4777" s="128"/>
    </row>
    <row r="4778" spans="2:5">
      <c r="B4778" s="1"/>
      <c r="E4778" s="128"/>
    </row>
    <row r="4779" spans="2:5">
      <c r="B4779" s="1"/>
      <c r="E4779" s="128"/>
    </row>
    <row r="4780" spans="2:5">
      <c r="B4780" s="1"/>
      <c r="E4780" s="128"/>
    </row>
    <row r="4781" spans="2:5">
      <c r="B4781" s="1"/>
      <c r="E4781" s="128"/>
    </row>
    <row r="4782" spans="2:5">
      <c r="B4782" s="1"/>
      <c r="E4782" s="128"/>
    </row>
    <row r="4783" spans="2:5">
      <c r="B4783" s="1"/>
      <c r="E4783" s="128"/>
    </row>
    <row r="4784" spans="2:5">
      <c r="B4784" s="1"/>
      <c r="E4784" s="128"/>
    </row>
    <row r="4785" spans="2:5">
      <c r="B4785" s="1"/>
      <c r="E4785" s="128"/>
    </row>
    <row r="4786" spans="2:5">
      <c r="B4786" s="1"/>
      <c r="E4786" s="128"/>
    </row>
    <row r="4787" spans="2:5">
      <c r="B4787" s="1"/>
      <c r="E4787" s="128"/>
    </row>
    <row r="4788" spans="2:5">
      <c r="B4788" s="1"/>
      <c r="E4788" s="128"/>
    </row>
    <row r="4789" spans="2:5">
      <c r="B4789" s="1"/>
      <c r="E4789" s="128"/>
    </row>
    <row r="4790" spans="2:5">
      <c r="B4790" s="1"/>
      <c r="E4790" s="128"/>
    </row>
    <row r="4791" spans="2:5">
      <c r="B4791" s="1"/>
      <c r="E4791" s="128" t="s">
        <v>3057</v>
      </c>
    </row>
    <row r="4792" spans="2:5">
      <c r="B4792" s="1"/>
      <c r="E4792" s="128" t="s">
        <v>96</v>
      </c>
    </row>
    <row r="4793" spans="2:5">
      <c r="B4793" s="1"/>
      <c r="E4793" s="128" t="s">
        <v>3059</v>
      </c>
    </row>
    <row r="4794" spans="2:5">
      <c r="B4794" s="1"/>
      <c r="E4794" s="128" t="s">
        <v>3060</v>
      </c>
    </row>
    <row r="4795" spans="2:5">
      <c r="B4795" s="1"/>
      <c r="E4795" s="128" t="s">
        <v>3056</v>
      </c>
    </row>
    <row r="4796" spans="2:5">
      <c r="B4796" s="1"/>
      <c r="E4796" s="128"/>
    </row>
    <row r="4797" spans="2:5">
      <c r="B4797" s="1"/>
      <c r="E4797" s="128"/>
    </row>
    <row r="4798" spans="2:5">
      <c r="B4798" s="1"/>
      <c r="E4798" s="128"/>
    </row>
    <row r="4799" spans="2:5">
      <c r="B4799" s="1"/>
      <c r="E4799" s="128"/>
    </row>
    <row r="4800" spans="2:5">
      <c r="B4800" s="1"/>
      <c r="E4800" s="128"/>
    </row>
    <row r="4801" spans="2:5">
      <c r="B4801" s="1"/>
      <c r="E4801" s="128"/>
    </row>
    <row r="4802" spans="2:5">
      <c r="B4802" s="1"/>
      <c r="E4802" s="128"/>
    </row>
    <row r="4803" spans="2:5">
      <c r="B4803" s="1"/>
      <c r="E4803" s="128"/>
    </row>
    <row r="4804" spans="2:5">
      <c r="B4804" s="1"/>
      <c r="E4804" s="128"/>
    </row>
    <row r="4805" spans="2:5">
      <c r="B4805" s="1"/>
      <c r="E4805" s="128"/>
    </row>
    <row r="4806" spans="2:5">
      <c r="B4806" s="1"/>
      <c r="E4806" s="128"/>
    </row>
    <row r="4807" spans="2:5">
      <c r="B4807" s="1"/>
      <c r="E4807" s="128"/>
    </row>
    <row r="4808" spans="2:5">
      <c r="B4808" s="1"/>
      <c r="E4808" s="128"/>
    </row>
    <row r="4809" spans="2:5">
      <c r="B4809" s="1"/>
      <c r="E4809" s="128"/>
    </row>
    <row r="4810" spans="2:5">
      <c r="B4810" s="1"/>
      <c r="E4810" s="128"/>
    </row>
    <row r="4811" spans="2:5">
      <c r="B4811" s="1"/>
      <c r="E4811" s="128"/>
    </row>
    <row r="4812" spans="2:5">
      <c r="B4812" s="1"/>
      <c r="E4812" s="128"/>
    </row>
    <row r="4813" spans="2:5">
      <c r="B4813" s="1"/>
      <c r="E4813" s="128"/>
    </row>
    <row r="4814" spans="2:5">
      <c r="B4814" s="1"/>
      <c r="E4814" s="128"/>
    </row>
    <row r="4815" spans="2:5">
      <c r="B4815" s="1"/>
      <c r="E4815" s="128"/>
    </row>
    <row r="4816" spans="2:5">
      <c r="B4816" s="1"/>
      <c r="E4816" s="128"/>
    </row>
    <row r="4817" spans="2:5">
      <c r="B4817" s="1"/>
      <c r="E4817" s="128"/>
    </row>
    <row r="4818" spans="2:5">
      <c r="B4818" s="1"/>
      <c r="E4818" s="128"/>
    </row>
    <row r="4819" spans="2:5">
      <c r="B4819" s="1"/>
      <c r="E4819" s="128"/>
    </row>
    <row r="4820" spans="2:5">
      <c r="B4820" s="1"/>
      <c r="E4820" s="128"/>
    </row>
    <row r="4821" spans="2:5">
      <c r="B4821" s="1"/>
      <c r="E4821" s="128"/>
    </row>
    <row r="4822" spans="2:5">
      <c r="B4822" s="1"/>
      <c r="E4822" s="128"/>
    </row>
    <row r="4823" spans="2:5">
      <c r="B4823" s="1"/>
      <c r="E4823" s="128"/>
    </row>
    <row r="4824" spans="2:5">
      <c r="B4824" s="1"/>
      <c r="E4824" s="128"/>
    </row>
    <row r="4825" spans="2:5">
      <c r="B4825" s="1"/>
      <c r="E4825" s="128"/>
    </row>
    <row r="4826" spans="2:5">
      <c r="B4826" s="1"/>
      <c r="E4826" s="128"/>
    </row>
    <row r="4827" spans="2:5">
      <c r="B4827" s="1"/>
      <c r="E4827" s="128"/>
    </row>
    <row r="4828" spans="2:5">
      <c r="B4828" s="1"/>
      <c r="E4828" s="128"/>
    </row>
    <row r="4829" spans="2:5">
      <c r="B4829" s="1"/>
      <c r="E4829" s="128"/>
    </row>
    <row r="4830" spans="2:5">
      <c r="B4830" s="1"/>
      <c r="E4830" s="128"/>
    </row>
    <row r="4831" spans="2:5">
      <c r="B4831" s="1"/>
      <c r="E4831" s="128"/>
    </row>
    <row r="4832" spans="2:5">
      <c r="B4832" s="1"/>
      <c r="E4832" s="128"/>
    </row>
    <row r="4833" spans="1:5">
      <c r="B4833" s="1"/>
      <c r="E4833" s="128"/>
    </row>
    <row r="4834" spans="1:5">
      <c r="B4834" s="1"/>
      <c r="E4834" s="128"/>
    </row>
    <row r="4835" spans="1:5">
      <c r="B4835" s="1"/>
      <c r="E4835" s="128"/>
    </row>
    <row r="4836" spans="1:5">
      <c r="B4836" s="1"/>
      <c r="E4836" s="128"/>
    </row>
    <row r="4837" spans="1:5">
      <c r="B4837" s="1"/>
      <c r="E4837" s="128"/>
    </row>
    <row r="4838" spans="1:5">
      <c r="B4838" s="1"/>
      <c r="E4838" s="128"/>
    </row>
    <row r="4839" spans="1:5">
      <c r="B4839" s="1"/>
      <c r="E4839" s="128"/>
    </row>
    <row r="4840" spans="1:5">
      <c r="B4840" s="1"/>
      <c r="E4840" s="128"/>
    </row>
    <row r="4841" spans="1:5">
      <c r="B4841" s="1"/>
      <c r="E4841" s="128"/>
    </row>
    <row r="4842" spans="1:5">
      <c r="B4842" s="1"/>
      <c r="E4842" s="128"/>
    </row>
    <row r="4843" spans="1:5">
      <c r="B4843" s="1"/>
      <c r="E4843" s="128" t="s">
        <v>3057</v>
      </c>
    </row>
    <row r="4844" spans="1:5">
      <c r="B4844" s="1"/>
      <c r="E4844" s="128" t="s">
        <v>96</v>
      </c>
    </row>
    <row r="4845" spans="1:5">
      <c r="B4845" s="1"/>
      <c r="E4845" s="128" t="s">
        <v>3061</v>
      </c>
    </row>
    <row r="4846" spans="1:5">
      <c r="A4846" s="7" t="s">
        <v>19</v>
      </c>
      <c r="B4846" s="1"/>
    </row>
    <row r="4847" spans="1:5">
      <c r="A4847" s="7" t="s">
        <v>19</v>
      </c>
      <c r="B4847" s="8" t="s">
        <v>2604</v>
      </c>
    </row>
    <row r="4848" spans="1:5">
      <c r="A4848" s="7" t="s">
        <v>19</v>
      </c>
      <c r="B4848" s="1" t="s">
        <v>1223</v>
      </c>
    </row>
    <row r="4849" spans="1:11">
      <c r="A4849" s="7" t="s">
        <v>19</v>
      </c>
      <c r="B4849" s="1" t="s">
        <v>1224</v>
      </c>
    </row>
    <row r="4850" spans="1:11">
      <c r="A4850" s="7" t="s">
        <v>19</v>
      </c>
      <c r="B4850" s="1" t="s">
        <v>1225</v>
      </c>
    </row>
    <row r="4851" spans="1:11">
      <c r="A4851" s="7" t="s">
        <v>19</v>
      </c>
      <c r="B4851" s="1" t="s">
        <v>1226</v>
      </c>
    </row>
    <row r="4852" spans="1:11">
      <c r="A4852" s="7" t="s">
        <v>19</v>
      </c>
      <c r="B4852" s="1" t="s">
        <v>1227</v>
      </c>
    </row>
    <row r="4853" spans="1:11">
      <c r="A4853" s="7" t="s">
        <v>19</v>
      </c>
      <c r="B4853" s="1" t="s">
        <v>1228</v>
      </c>
    </row>
    <row r="4854" spans="1:11">
      <c r="A4854" s="7" t="s">
        <v>19</v>
      </c>
      <c r="B4854" s="1" t="s">
        <v>1229</v>
      </c>
    </row>
    <row r="4855" spans="1:11">
      <c r="A4855" s="7" t="s">
        <v>19</v>
      </c>
      <c r="B4855" s="1" t="s">
        <v>1230</v>
      </c>
    </row>
    <row r="4856" spans="1:11">
      <c r="A4856" s="7" t="s">
        <v>19</v>
      </c>
      <c r="B4856" s="1" t="s">
        <v>1231</v>
      </c>
    </row>
    <row r="4857" spans="1:11">
      <c r="A4857" s="7" t="s">
        <v>19</v>
      </c>
      <c r="B4857" s="1"/>
    </row>
    <row r="4858" spans="1:11">
      <c r="A4858" s="7" t="s">
        <v>19</v>
      </c>
      <c r="B4858" s="8" t="s">
        <v>2603</v>
      </c>
    </row>
    <row r="4859" spans="1:11">
      <c r="A4859" s="7" t="s">
        <v>19</v>
      </c>
      <c r="B4859" s="1" t="s">
        <v>2397</v>
      </c>
      <c r="K4859" s="96" t="s">
        <v>3062</v>
      </c>
    </row>
    <row r="4860" spans="1:11">
      <c r="A4860" s="7" t="s">
        <v>19</v>
      </c>
      <c r="B4860" s="1" t="s">
        <v>660</v>
      </c>
    </row>
    <row r="4861" spans="1:11">
      <c r="A4861" s="7" t="s">
        <v>19</v>
      </c>
      <c r="B4861" s="1" t="s">
        <v>860</v>
      </c>
    </row>
    <row r="4862" spans="1:11">
      <c r="A4862" s="7" t="s">
        <v>19</v>
      </c>
      <c r="B4862" s="1" t="s">
        <v>96</v>
      </c>
    </row>
    <row r="4863" spans="1:11">
      <c r="A4863" s="7" t="s">
        <v>19</v>
      </c>
      <c r="B4863" s="1" t="s">
        <v>2601</v>
      </c>
    </row>
    <row r="4864" spans="1:11">
      <c r="A4864" s="7" t="s">
        <v>19</v>
      </c>
      <c r="B4864" s="1" t="s">
        <v>2600</v>
      </c>
    </row>
    <row r="4865" spans="1:2">
      <c r="A4865" s="7" t="s">
        <v>19</v>
      </c>
      <c r="B4865" s="1"/>
    </row>
    <row r="4866" spans="1:2">
      <c r="A4866" s="7" t="s">
        <v>19</v>
      </c>
      <c r="B4866" s="8" t="s">
        <v>1426</v>
      </c>
    </row>
    <row r="4867" spans="1:2">
      <c r="A4867" s="7" t="s">
        <v>19</v>
      </c>
      <c r="B4867" s="1" t="s">
        <v>1978</v>
      </c>
    </row>
    <row r="4868" spans="1:2">
      <c r="A4868" s="7" t="s">
        <v>19</v>
      </c>
      <c r="B4868" s="1" t="s">
        <v>1427</v>
      </c>
    </row>
    <row r="4869" spans="1:2">
      <c r="A4869" s="7" t="s">
        <v>19</v>
      </c>
      <c r="B4869" s="1" t="s">
        <v>96</v>
      </c>
    </row>
    <row r="4870" spans="1:2">
      <c r="A4870" s="7" t="s">
        <v>19</v>
      </c>
      <c r="B4870" s="1" t="s">
        <v>1428</v>
      </c>
    </row>
    <row r="4871" spans="1:2">
      <c r="A4871" s="7" t="s">
        <v>19</v>
      </c>
      <c r="B4871" s="1" t="s">
        <v>1429</v>
      </c>
    </row>
    <row r="4872" spans="1:2">
      <c r="A4872" s="7" t="s">
        <v>19</v>
      </c>
      <c r="B4872" s="1"/>
    </row>
    <row r="4873" spans="1:2">
      <c r="A4873" s="7" t="s">
        <v>19</v>
      </c>
      <c r="B4873" s="8" t="s">
        <v>1232</v>
      </c>
    </row>
    <row r="4874" spans="1:2">
      <c r="A4874" s="7" t="s">
        <v>19</v>
      </c>
      <c r="B4874" s="1" t="str">
        <f>"tomcatver=" &amp; $F$38</f>
        <v>tomcatver=9.0.52</v>
      </c>
    </row>
    <row r="4875" spans="1:2">
      <c r="A4875" s="7" t="s">
        <v>19</v>
      </c>
      <c r="B4875" s="1" t="s">
        <v>1275</v>
      </c>
    </row>
    <row r="4876" spans="1:2">
      <c r="A4876" s="7" t="s">
        <v>19</v>
      </c>
      <c r="B4876" s="1" t="s">
        <v>1276</v>
      </c>
    </row>
    <row r="4877" spans="1:2">
      <c r="A4877" s="7" t="s">
        <v>19</v>
      </c>
      <c r="B4877" s="1" t="str">
        <f>"log4jver=" &amp; $F$39</f>
        <v>log4jver=2.14.1</v>
      </c>
    </row>
    <row r="4878" spans="1:2">
      <c r="A4878" s="7" t="s">
        <v>19</v>
      </c>
      <c r="B4878" s="1" t="s">
        <v>1277</v>
      </c>
    </row>
    <row r="4879" spans="1:2">
      <c r="A4879" s="7" t="s">
        <v>19</v>
      </c>
      <c r="B4879" s="1" t="s">
        <v>1278</v>
      </c>
    </row>
    <row r="4880" spans="1:2">
      <c r="A4880" s="7" t="s">
        <v>19</v>
      </c>
      <c r="B4880" s="1" t="s">
        <v>1279</v>
      </c>
    </row>
    <row r="4881" spans="1:2">
      <c r="A4881" s="7" t="s">
        <v>19</v>
      </c>
      <c r="B4881" s="1" t="s">
        <v>1280</v>
      </c>
    </row>
    <row r="4882" spans="1:2">
      <c r="A4882" s="7" t="s">
        <v>19</v>
      </c>
      <c r="B4882" s="1" t="s">
        <v>1281</v>
      </c>
    </row>
    <row r="4883" spans="1:2">
      <c r="A4883" s="7" t="s">
        <v>19</v>
      </c>
      <c r="B4883" s="1" t="s">
        <v>1282</v>
      </c>
    </row>
    <row r="4884" spans="1:2">
      <c r="A4884" s="7" t="s">
        <v>19</v>
      </c>
      <c r="B4884" s="1" t="s">
        <v>1835</v>
      </c>
    </row>
    <row r="4885" spans="1:2">
      <c r="A4885" s="7" t="s">
        <v>19</v>
      </c>
      <c r="B4885" s="1" t="s">
        <v>1836</v>
      </c>
    </row>
    <row r="4886" spans="1:2">
      <c r="A4886" s="7" t="s">
        <v>19</v>
      </c>
      <c r="B4886" s="1" t="s">
        <v>1837</v>
      </c>
    </row>
    <row r="4887" spans="1:2">
      <c r="A4887" s="7" t="s">
        <v>19</v>
      </c>
      <c r="B4887" s="1" t="s">
        <v>1283</v>
      </c>
    </row>
    <row r="4888" spans="1:2">
      <c r="A4888" s="7" t="s">
        <v>19</v>
      </c>
      <c r="B4888" s="1" t="s">
        <v>1233</v>
      </c>
    </row>
    <row r="4889" spans="1:2">
      <c r="A4889" s="7" t="s">
        <v>19</v>
      </c>
      <c r="B4889" s="1" t="s">
        <v>1234</v>
      </c>
    </row>
    <row r="4890" spans="1:2">
      <c r="A4890" s="7" t="s">
        <v>19</v>
      </c>
      <c r="B4890" s="1" t="s">
        <v>1235</v>
      </c>
    </row>
    <row r="4891" spans="1:2">
      <c r="A4891" s="7" t="s">
        <v>19</v>
      </c>
      <c r="B4891" s="1" t="s">
        <v>1236</v>
      </c>
    </row>
    <row r="4892" spans="1:2">
      <c r="A4892" s="7" t="s">
        <v>19</v>
      </c>
      <c r="B4892" s="1" t="s">
        <v>1237</v>
      </c>
    </row>
    <row r="4893" spans="1:2">
      <c r="A4893" s="7" t="s">
        <v>19</v>
      </c>
      <c r="B4893" s="1" t="s">
        <v>96</v>
      </c>
    </row>
    <row r="4894" spans="1:2">
      <c r="A4894" s="7" t="s">
        <v>19</v>
      </c>
      <c r="B4894" s="1" t="s">
        <v>1284</v>
      </c>
    </row>
    <row r="4895" spans="1:2">
      <c r="A4895" s="7" t="s">
        <v>19</v>
      </c>
      <c r="B4895" s="1" t="s">
        <v>1285</v>
      </c>
    </row>
    <row r="4896" spans="1:2">
      <c r="A4896" s="7" t="s">
        <v>19</v>
      </c>
      <c r="B4896" s="1" t="s">
        <v>1286</v>
      </c>
    </row>
    <row r="4897" spans="1:2">
      <c r="A4897" s="7" t="s">
        <v>19</v>
      </c>
      <c r="B4897" s="1" t="s">
        <v>1238</v>
      </c>
    </row>
    <row r="4898" spans="1:2">
      <c r="A4898" s="7" t="s">
        <v>19</v>
      </c>
      <c r="B4898" s="1" t="s">
        <v>1239</v>
      </c>
    </row>
    <row r="4899" spans="1:2">
      <c r="A4899" s="7" t="s">
        <v>19</v>
      </c>
      <c r="B4899" s="1" t="s">
        <v>1240</v>
      </c>
    </row>
    <row r="4900" spans="1:2">
      <c r="A4900" s="7" t="s">
        <v>19</v>
      </c>
      <c r="B4900" s="1" t="s">
        <v>1241</v>
      </c>
    </row>
    <row r="4901" spans="1:2">
      <c r="A4901" s="7" t="s">
        <v>19</v>
      </c>
      <c r="B4901" s="1" t="s">
        <v>1242</v>
      </c>
    </row>
    <row r="4902" spans="1:2">
      <c r="A4902" s="7" t="s">
        <v>19</v>
      </c>
      <c r="B4902" s="1" t="s">
        <v>96</v>
      </c>
    </row>
    <row r="4903" spans="1:2">
      <c r="A4903" s="7" t="s">
        <v>19</v>
      </c>
      <c r="B4903" s="1" t="s">
        <v>1287</v>
      </c>
    </row>
    <row r="4904" spans="1:2">
      <c r="A4904" s="7" t="s">
        <v>19</v>
      </c>
      <c r="B4904" s="1" t="s">
        <v>1288</v>
      </c>
    </row>
    <row r="4905" spans="1:2">
      <c r="A4905" s="7" t="s">
        <v>19</v>
      </c>
      <c r="B4905" s="1" t="s">
        <v>1289</v>
      </c>
    </row>
    <row r="4906" spans="1:2">
      <c r="A4906" s="7" t="s">
        <v>19</v>
      </c>
      <c r="B4906" s="1" t="s">
        <v>1243</v>
      </c>
    </row>
    <row r="4907" spans="1:2">
      <c r="A4907" s="7" t="s">
        <v>19</v>
      </c>
      <c r="B4907" s="1" t="s">
        <v>1244</v>
      </c>
    </row>
    <row r="4908" spans="1:2">
      <c r="A4908" s="7" t="s">
        <v>19</v>
      </c>
      <c r="B4908" s="1" t="s">
        <v>1245</v>
      </c>
    </row>
    <row r="4909" spans="1:2">
      <c r="A4909" s="7" t="s">
        <v>19</v>
      </c>
      <c r="B4909" s="1" t="s">
        <v>1246</v>
      </c>
    </row>
    <row r="4910" spans="1:2">
      <c r="A4910" s="7" t="s">
        <v>19</v>
      </c>
      <c r="B4910" s="1" t="s">
        <v>1247</v>
      </c>
    </row>
    <row r="4911" spans="1:2">
      <c r="A4911" s="7" t="s">
        <v>19</v>
      </c>
      <c r="B4911" s="1" t="s">
        <v>1248</v>
      </c>
    </row>
    <row r="4912" spans="1:2">
      <c r="A4912" s="7" t="s">
        <v>19</v>
      </c>
      <c r="B4912" s="1" t="s">
        <v>1249</v>
      </c>
    </row>
    <row r="4913" spans="1:2">
      <c r="A4913" s="7" t="s">
        <v>19</v>
      </c>
      <c r="B4913" s="1" t="s">
        <v>1250</v>
      </c>
    </row>
    <row r="4914" spans="1:2">
      <c r="A4914" s="7" t="s">
        <v>19</v>
      </c>
      <c r="B4914" s="1" t="s">
        <v>1251</v>
      </c>
    </row>
    <row r="4915" spans="1:2">
      <c r="A4915" s="7" t="s">
        <v>19</v>
      </c>
      <c r="B4915" s="1" t="s">
        <v>1252</v>
      </c>
    </row>
    <row r="4916" spans="1:2">
      <c r="A4916" s="7" t="s">
        <v>19</v>
      </c>
      <c r="B4916" s="1" t="s">
        <v>1253</v>
      </c>
    </row>
    <row r="4917" spans="1:2">
      <c r="A4917" s="7" t="s">
        <v>19</v>
      </c>
      <c r="B4917" s="1" t="s">
        <v>1254</v>
      </c>
    </row>
    <row r="4918" spans="1:2">
      <c r="A4918" s="7" t="s">
        <v>19</v>
      </c>
      <c r="B4918" s="1" t="s">
        <v>1255</v>
      </c>
    </row>
    <row r="4919" spans="1:2">
      <c r="A4919" s="7" t="s">
        <v>19</v>
      </c>
      <c r="B4919" s="1" t="s">
        <v>1256</v>
      </c>
    </row>
    <row r="4920" spans="1:2">
      <c r="A4920" s="7" t="s">
        <v>19</v>
      </c>
      <c r="B4920" s="1" t="s">
        <v>1257</v>
      </c>
    </row>
    <row r="4921" spans="1:2">
      <c r="A4921" s="7" t="s">
        <v>19</v>
      </c>
      <c r="B4921" s="1" t="s">
        <v>1258</v>
      </c>
    </row>
    <row r="4922" spans="1:2">
      <c r="A4922" s="7" t="s">
        <v>19</v>
      </c>
      <c r="B4922" s="1" t="s">
        <v>1259</v>
      </c>
    </row>
    <row r="4923" spans="1:2">
      <c r="A4923" s="7" t="s">
        <v>19</v>
      </c>
      <c r="B4923" s="1" t="s">
        <v>1260</v>
      </c>
    </row>
    <row r="4924" spans="1:2">
      <c r="A4924" s="7" t="s">
        <v>19</v>
      </c>
      <c r="B4924" s="1" t="s">
        <v>1261</v>
      </c>
    </row>
    <row r="4925" spans="1:2">
      <c r="A4925" s="7" t="s">
        <v>19</v>
      </c>
      <c r="B4925" s="1" t="s">
        <v>1262</v>
      </c>
    </row>
    <row r="4926" spans="1:2">
      <c r="A4926" s="7" t="s">
        <v>19</v>
      </c>
      <c r="B4926" s="1" t="s">
        <v>96</v>
      </c>
    </row>
    <row r="4927" spans="1:2">
      <c r="A4927" s="7" t="s">
        <v>19</v>
      </c>
      <c r="B4927" s="1" t="s">
        <v>1290</v>
      </c>
    </row>
    <row r="4928" spans="1:2">
      <c r="A4928" s="7" t="s">
        <v>19</v>
      </c>
      <c r="B4928" s="1" t="s">
        <v>1291</v>
      </c>
    </row>
    <row r="4929" spans="1:2">
      <c r="A4929" s="7" t="s">
        <v>19</v>
      </c>
      <c r="B4929" s="1" t="s">
        <v>1292</v>
      </c>
    </row>
    <row r="4930" spans="1:2">
      <c r="A4930" s="7" t="s">
        <v>19</v>
      </c>
      <c r="B4930" s="1" t="s">
        <v>1293</v>
      </c>
    </row>
    <row r="4931" spans="1:2">
      <c r="A4931" s="7" t="s">
        <v>19</v>
      </c>
      <c r="B4931" s="1" t="s">
        <v>1294</v>
      </c>
    </row>
    <row r="4932" spans="1:2">
      <c r="A4932" s="7" t="s">
        <v>19</v>
      </c>
      <c r="B4932" s="1" t="s">
        <v>1295</v>
      </c>
    </row>
    <row r="4933" spans="1:2">
      <c r="A4933" s="7" t="s">
        <v>19</v>
      </c>
      <c r="B4933" s="1" t="s">
        <v>1296</v>
      </c>
    </row>
    <row r="4934" spans="1:2">
      <c r="A4934" s="7" t="s">
        <v>19</v>
      </c>
      <c r="B4934" s="1" t="s">
        <v>1297</v>
      </c>
    </row>
    <row r="4935" spans="1:2">
      <c r="A4935" s="7" t="s">
        <v>19</v>
      </c>
      <c r="B4935" s="1" t="s">
        <v>1298</v>
      </c>
    </row>
    <row r="4936" spans="1:2">
      <c r="A4936" s="7" t="s">
        <v>19</v>
      </c>
      <c r="B4936" s="1" t="s">
        <v>1299</v>
      </c>
    </row>
    <row r="4937" spans="1:2">
      <c r="A4937" s="7" t="s">
        <v>19</v>
      </c>
      <c r="B4937" s="1" t="s">
        <v>1300</v>
      </c>
    </row>
    <row r="4938" spans="1:2">
      <c r="A4938" s="7" t="s">
        <v>19</v>
      </c>
      <c r="B4938" s="1" t="s">
        <v>1301</v>
      </c>
    </row>
    <row r="4939" spans="1:2">
      <c r="A4939" s="7" t="s">
        <v>19</v>
      </c>
      <c r="B4939" s="1" t="s">
        <v>1302</v>
      </c>
    </row>
    <row r="4940" spans="1:2">
      <c r="A4940" s="7" t="s">
        <v>19</v>
      </c>
      <c r="B4940" s="1" t="s">
        <v>1263</v>
      </c>
    </row>
    <row r="4941" spans="1:2">
      <c r="A4941" s="7" t="s">
        <v>19</v>
      </c>
      <c r="B4941" s="1" t="s">
        <v>1303</v>
      </c>
    </row>
    <row r="4942" spans="1:2">
      <c r="A4942" s="7" t="s">
        <v>19</v>
      </c>
      <c r="B4942" s="1" t="s">
        <v>903</v>
      </c>
    </row>
    <row r="4943" spans="1:2">
      <c r="A4943" s="7" t="s">
        <v>19</v>
      </c>
      <c r="B4943" s="1" t="s">
        <v>1264</v>
      </c>
    </row>
    <row r="4944" spans="1:2">
      <c r="A4944" s="7" t="s">
        <v>19</v>
      </c>
      <c r="B4944" s="1" t="s">
        <v>1265</v>
      </c>
    </row>
    <row r="4945" spans="1:2">
      <c r="A4945" s="7" t="s">
        <v>19</v>
      </c>
      <c r="B4945" s="1"/>
    </row>
    <row r="4946" spans="1:2">
      <c r="A4946" s="7" t="s">
        <v>19</v>
      </c>
      <c r="B4946" s="1" t="s">
        <v>908</v>
      </c>
    </row>
    <row r="4947" spans="1:2">
      <c r="A4947" s="7" t="s">
        <v>19</v>
      </c>
      <c r="B4947" s="1" t="s">
        <v>1266</v>
      </c>
    </row>
    <row r="4948" spans="1:2">
      <c r="A4948" s="7" t="s">
        <v>19</v>
      </c>
      <c r="B4948" s="1"/>
    </row>
    <row r="4949" spans="1:2">
      <c r="A4949" s="7" t="s">
        <v>19</v>
      </c>
      <c r="B4949" s="1" t="s">
        <v>1267</v>
      </c>
    </row>
    <row r="4950" spans="1:2">
      <c r="A4950" s="7" t="s">
        <v>19</v>
      </c>
      <c r="B4950" s="1" t="s">
        <v>1268</v>
      </c>
    </row>
    <row r="4951" spans="1:2">
      <c r="A4951" s="7" t="s">
        <v>19</v>
      </c>
      <c r="B4951" s="1"/>
    </row>
    <row r="4952" spans="1:2">
      <c r="A4952" s="7" t="s">
        <v>19</v>
      </c>
      <c r="B4952" s="1" t="s">
        <v>1269</v>
      </c>
    </row>
    <row r="4953" spans="1:2">
      <c r="A4953" s="7" t="s">
        <v>19</v>
      </c>
      <c r="B4953" s="1"/>
    </row>
    <row r="4954" spans="1:2">
      <c r="A4954" s="7" t="s">
        <v>19</v>
      </c>
      <c r="B4954" s="1" t="s">
        <v>1270</v>
      </c>
    </row>
    <row r="4955" spans="1:2">
      <c r="A4955" s="7" t="s">
        <v>19</v>
      </c>
      <c r="B4955" s="1" t="s">
        <v>1271</v>
      </c>
    </row>
    <row r="4956" spans="1:2">
      <c r="A4956" s="7" t="s">
        <v>19</v>
      </c>
      <c r="B4956" s="1"/>
    </row>
    <row r="4957" spans="1:2">
      <c r="A4957" s="7" t="s">
        <v>19</v>
      </c>
      <c r="B4957" s="1" t="s">
        <v>1272</v>
      </c>
    </row>
    <row r="4958" spans="1:2">
      <c r="A4958" s="7" t="s">
        <v>19</v>
      </c>
      <c r="B4958" s="1" t="s">
        <v>1273</v>
      </c>
    </row>
    <row r="4959" spans="1:2">
      <c r="A4959" s="7" t="s">
        <v>19</v>
      </c>
      <c r="B4959" s="1"/>
    </row>
    <row r="4960" spans="1:2">
      <c r="A4960" s="7" t="s">
        <v>19</v>
      </c>
      <c r="B4960" s="1" t="s">
        <v>919</v>
      </c>
    </row>
    <row r="4961" spans="1:2">
      <c r="A4961" s="7" t="s">
        <v>19</v>
      </c>
      <c r="B4961" s="1" t="s">
        <v>1274</v>
      </c>
    </row>
    <row r="4962" spans="1:2">
      <c r="A4962" s="7" t="s">
        <v>19</v>
      </c>
      <c r="B4962" s="1" t="s">
        <v>96</v>
      </c>
    </row>
    <row r="4963" spans="1:2">
      <c r="A4963" s="7" t="s">
        <v>19</v>
      </c>
      <c r="B4963" s="1" t="s">
        <v>1304</v>
      </c>
    </row>
    <row r="4964" spans="1:2">
      <c r="A4964" s="7" t="s">
        <v>19</v>
      </c>
      <c r="B4964" s="1" t="s">
        <v>1305</v>
      </c>
    </row>
    <row r="4965" spans="1:2">
      <c r="A4965" s="7" t="s">
        <v>19</v>
      </c>
      <c r="B4965" s="1" t="s">
        <v>2398</v>
      </c>
    </row>
    <row r="4966" spans="1:2">
      <c r="A4966" s="7" t="s">
        <v>19</v>
      </c>
      <c r="B4966" s="1"/>
    </row>
    <row r="4967" spans="1:2">
      <c r="A4967" s="7" t="s">
        <v>19</v>
      </c>
      <c r="B4967" s="8" t="s">
        <v>1306</v>
      </c>
    </row>
    <row r="4968" spans="1:2">
      <c r="A4968" s="7" t="s">
        <v>19</v>
      </c>
      <c r="B4968" s="1" t="s">
        <v>1319</v>
      </c>
    </row>
    <row r="4969" spans="1:2">
      <c r="A4969" s="7" t="s">
        <v>19</v>
      </c>
      <c r="B4969" s="1" t="s">
        <v>1320</v>
      </c>
    </row>
    <row r="4970" spans="1:2">
      <c r="A4970" s="7" t="s">
        <v>19</v>
      </c>
      <c r="B4970" s="1" t="s">
        <v>1321</v>
      </c>
    </row>
    <row r="4971" spans="1:2">
      <c r="A4971" s="7" t="s">
        <v>19</v>
      </c>
      <c r="B4971" s="1" t="s">
        <v>1322</v>
      </c>
    </row>
    <row r="4972" spans="1:2">
      <c r="A4972" s="7" t="s">
        <v>19</v>
      </c>
      <c r="B4972" s="1" t="s">
        <v>1323</v>
      </c>
    </row>
    <row r="4973" spans="1:2">
      <c r="A4973" s="7" t="s">
        <v>19</v>
      </c>
      <c r="B4973" s="1" t="s">
        <v>1324</v>
      </c>
    </row>
    <row r="4974" spans="1:2">
      <c r="A4974" s="7" t="s">
        <v>19</v>
      </c>
      <c r="B4974" s="1" t="s">
        <v>1325</v>
      </c>
    </row>
    <row r="4975" spans="1:2">
      <c r="A4975" s="7" t="s">
        <v>19</v>
      </c>
      <c r="B4975" s="1" t="s">
        <v>1326</v>
      </c>
    </row>
    <row r="4976" spans="1:2">
      <c r="A4976" s="7" t="s">
        <v>19</v>
      </c>
      <c r="B4976" s="1" t="s">
        <v>1327</v>
      </c>
    </row>
    <row r="4977" spans="1:2">
      <c r="A4977" s="7" t="s">
        <v>19</v>
      </c>
      <c r="B4977" s="1" t="s">
        <v>1328</v>
      </c>
    </row>
    <row r="4978" spans="1:2">
      <c r="A4978" s="7" t="s">
        <v>19</v>
      </c>
      <c r="B4978" s="1" t="s">
        <v>1329</v>
      </c>
    </row>
    <row r="4979" spans="1:2">
      <c r="A4979" s="7" t="s">
        <v>19</v>
      </c>
      <c r="B4979" s="1" t="s">
        <v>1330</v>
      </c>
    </row>
    <row r="4980" spans="1:2">
      <c r="A4980" s="7" t="s">
        <v>19</v>
      </c>
      <c r="B4980" s="1" t="s">
        <v>1331</v>
      </c>
    </row>
    <row r="4981" spans="1:2">
      <c r="A4981" s="7" t="s">
        <v>19</v>
      </c>
      <c r="B4981" s="1" t="s">
        <v>1332</v>
      </c>
    </row>
    <row r="4982" spans="1:2">
      <c r="A4982" s="7" t="s">
        <v>19</v>
      </c>
      <c r="B4982" s="1" t="s">
        <v>1333</v>
      </c>
    </row>
    <row r="4983" spans="1:2">
      <c r="A4983" s="7" t="s">
        <v>19</v>
      </c>
      <c r="B4983" s="1" t="s">
        <v>1334</v>
      </c>
    </row>
    <row r="4984" spans="1:2">
      <c r="A4984" s="7" t="s">
        <v>19</v>
      </c>
      <c r="B4984" s="1" t="s">
        <v>1335</v>
      </c>
    </row>
    <row r="4985" spans="1:2">
      <c r="A4985" s="7" t="s">
        <v>19</v>
      </c>
      <c r="B4985" s="1" t="s">
        <v>1336</v>
      </c>
    </row>
    <row r="4986" spans="1:2">
      <c r="A4986" s="7" t="s">
        <v>19</v>
      </c>
      <c r="B4986" s="1" t="s">
        <v>1337</v>
      </c>
    </row>
    <row r="4987" spans="1:2">
      <c r="A4987" s="7" t="s">
        <v>19</v>
      </c>
      <c r="B4987" s="1" t="s">
        <v>1307</v>
      </c>
    </row>
    <row r="4988" spans="1:2">
      <c r="A4988" s="7" t="s">
        <v>19</v>
      </c>
      <c r="B4988" s="1" t="s">
        <v>96</v>
      </c>
    </row>
    <row r="4989" spans="1:2">
      <c r="A4989" s="7" t="s">
        <v>19</v>
      </c>
      <c r="B4989" s="1" t="s">
        <v>1338</v>
      </c>
    </row>
    <row r="4990" spans="1:2">
      <c r="A4990" s="7" t="s">
        <v>19</v>
      </c>
      <c r="B4990" s="1" t="s">
        <v>1339</v>
      </c>
    </row>
    <row r="4991" spans="1:2">
      <c r="A4991" s="7" t="s">
        <v>19</v>
      </c>
      <c r="B4991" s="1" t="s">
        <v>1340</v>
      </c>
    </row>
    <row r="4992" spans="1:2">
      <c r="A4992" s="7" t="s">
        <v>19</v>
      </c>
      <c r="B4992" s="1" t="s">
        <v>903</v>
      </c>
    </row>
    <row r="4993" spans="1:2">
      <c r="A4993" s="7" t="s">
        <v>19</v>
      </c>
      <c r="B4993" s="1" t="s">
        <v>1308</v>
      </c>
    </row>
    <row r="4994" spans="1:2">
      <c r="A4994" s="7" t="s">
        <v>19</v>
      </c>
      <c r="B4994" s="1" t="s">
        <v>1309</v>
      </c>
    </row>
    <row r="4995" spans="1:2">
      <c r="A4995" s="7" t="s">
        <v>19</v>
      </c>
      <c r="B4995" s="1" t="s">
        <v>1310</v>
      </c>
    </row>
    <row r="4996" spans="1:2">
      <c r="A4996" s="7" t="s">
        <v>19</v>
      </c>
      <c r="B4996" s="1" t="s">
        <v>1311</v>
      </c>
    </row>
    <row r="4997" spans="1:2">
      <c r="A4997" s="7" t="s">
        <v>19</v>
      </c>
      <c r="B4997" s="1"/>
    </row>
    <row r="4998" spans="1:2">
      <c r="A4998" s="7" t="s">
        <v>19</v>
      </c>
      <c r="B4998" s="1" t="s">
        <v>908</v>
      </c>
    </row>
    <row r="4999" spans="1:2">
      <c r="A4999" s="7" t="s">
        <v>19</v>
      </c>
      <c r="B4999" s="1" t="s">
        <v>909</v>
      </c>
    </row>
    <row r="5000" spans="1:2">
      <c r="A5000" s="7" t="s">
        <v>19</v>
      </c>
      <c r="B5000" s="1" t="s">
        <v>1312</v>
      </c>
    </row>
    <row r="5001" spans="1:2">
      <c r="A5001" s="7" t="s">
        <v>19</v>
      </c>
      <c r="B5001" s="1" t="s">
        <v>1313</v>
      </c>
    </row>
    <row r="5002" spans="1:2">
      <c r="A5002" s="7" t="s">
        <v>19</v>
      </c>
      <c r="B5002" s="1" t="s">
        <v>1314</v>
      </c>
    </row>
    <row r="5003" spans="1:2">
      <c r="A5003" s="7" t="s">
        <v>19</v>
      </c>
      <c r="B5003" s="1" t="s">
        <v>1315</v>
      </c>
    </row>
    <row r="5004" spans="1:2">
      <c r="A5004" s="7" t="s">
        <v>19</v>
      </c>
      <c r="B5004" s="1" t="s">
        <v>1316</v>
      </c>
    </row>
    <row r="5005" spans="1:2">
      <c r="A5005" s="7" t="s">
        <v>19</v>
      </c>
      <c r="B5005" s="1" t="s">
        <v>1317</v>
      </c>
    </row>
    <row r="5006" spans="1:2">
      <c r="A5006" s="7" t="s">
        <v>19</v>
      </c>
      <c r="B5006" s="1" t="s">
        <v>1318</v>
      </c>
    </row>
    <row r="5007" spans="1:2">
      <c r="A5007" s="7" t="s">
        <v>19</v>
      </c>
      <c r="B5007" s="1" t="s">
        <v>1272</v>
      </c>
    </row>
    <row r="5008" spans="1:2">
      <c r="A5008" s="7" t="s">
        <v>19</v>
      </c>
      <c r="B5008" s="1" t="s">
        <v>1273</v>
      </c>
    </row>
    <row r="5009" spans="1:12">
      <c r="A5009" s="7" t="s">
        <v>19</v>
      </c>
      <c r="B5009" s="1"/>
    </row>
    <row r="5010" spans="1:12">
      <c r="A5010" s="7" t="s">
        <v>19</v>
      </c>
      <c r="B5010" s="1" t="s">
        <v>919</v>
      </c>
    </row>
    <row r="5011" spans="1:12">
      <c r="A5011" s="7" t="s">
        <v>19</v>
      </c>
      <c r="B5011" s="1" t="s">
        <v>1274</v>
      </c>
    </row>
    <row r="5012" spans="1:12">
      <c r="A5012" s="7" t="s">
        <v>19</v>
      </c>
      <c r="B5012" s="1" t="s">
        <v>96</v>
      </c>
    </row>
    <row r="5013" spans="1:12">
      <c r="A5013" s="7" t="s">
        <v>19</v>
      </c>
      <c r="B5013" s="1" t="s">
        <v>1341</v>
      </c>
    </row>
    <row r="5014" spans="1:12">
      <c r="A5014" s="7" t="s">
        <v>19</v>
      </c>
      <c r="B5014" s="1" t="s">
        <v>1342</v>
      </c>
    </row>
    <row r="5015" spans="1:12">
      <c r="A5015" s="7" t="s">
        <v>19</v>
      </c>
      <c r="B5015" s="1" t="s">
        <v>1343</v>
      </c>
    </row>
    <row r="5016" spans="1:12">
      <c r="A5016" s="7" t="s">
        <v>19</v>
      </c>
      <c r="B5016" s="1" t="s">
        <v>1344</v>
      </c>
    </row>
    <row r="5017" spans="1:12">
      <c r="A5017" s="7" t="s">
        <v>19</v>
      </c>
      <c r="B5017" s="1" t="s">
        <v>1345</v>
      </c>
    </row>
    <row r="5018" spans="1:12">
      <c r="A5018" s="7" t="s">
        <v>19</v>
      </c>
      <c r="B5018" s="1" t="s">
        <v>1346</v>
      </c>
    </row>
    <row r="5019" spans="1:12">
      <c r="A5019" s="7" t="s">
        <v>19</v>
      </c>
      <c r="B5019" s="1" t="s">
        <v>1515</v>
      </c>
      <c r="L5019" s="3"/>
    </row>
    <row r="5020" spans="1:12">
      <c r="A5020" s="7" t="s">
        <v>19</v>
      </c>
      <c r="B5020" s="1" t="s">
        <v>1516</v>
      </c>
      <c r="L5020" s="3"/>
    </row>
    <row r="5021" spans="1:12">
      <c r="A5021" s="7" t="s">
        <v>19</v>
      </c>
      <c r="B5021" s="1" t="s">
        <v>2399</v>
      </c>
      <c r="L5021" s="3"/>
    </row>
    <row r="5022" spans="1:12">
      <c r="A5022" s="7" t="s">
        <v>19</v>
      </c>
      <c r="B5022" s="1"/>
    </row>
    <row r="5023" spans="1:12">
      <c r="A5023" s="7" t="s">
        <v>19</v>
      </c>
      <c r="B5023" s="8" t="s">
        <v>1535</v>
      </c>
    </row>
    <row r="5024" spans="1:12">
      <c r="A5024" s="7" t="s">
        <v>19</v>
      </c>
      <c r="B5024" s="1" t="s">
        <v>1536</v>
      </c>
    </row>
    <row r="5025" spans="1:2">
      <c r="A5025" s="7" t="s">
        <v>19</v>
      </c>
      <c r="B5025" s="1" t="s">
        <v>1537</v>
      </c>
    </row>
    <row r="5026" spans="1:2">
      <c r="A5026" s="7" t="s">
        <v>19</v>
      </c>
      <c r="B5026" s="1" t="s">
        <v>2306</v>
      </c>
    </row>
    <row r="5027" spans="1:2">
      <c r="A5027" s="7" t="s">
        <v>19</v>
      </c>
      <c r="B5027" s="1" t="s">
        <v>2307</v>
      </c>
    </row>
    <row r="5028" spans="1:2">
      <c r="A5028" s="7" t="s">
        <v>19</v>
      </c>
      <c r="B5028" s="1" t="s">
        <v>1858</v>
      </c>
    </row>
    <row r="5029" spans="1:2">
      <c r="A5029" s="7" t="s">
        <v>19</v>
      </c>
      <c r="B5029" s="1" t="s">
        <v>309</v>
      </c>
    </row>
    <row r="5030" spans="1:2">
      <c r="A5030" s="7" t="s">
        <v>19</v>
      </c>
      <c r="B5030" s="1" t="s">
        <v>310</v>
      </c>
    </row>
    <row r="5031" spans="1:2">
      <c r="A5031" s="7" t="s">
        <v>19</v>
      </c>
      <c r="B5031" s="1" t="s">
        <v>311</v>
      </c>
    </row>
    <row r="5032" spans="1:2">
      <c r="A5032" s="7" t="s">
        <v>19</v>
      </c>
      <c r="B5032" s="1" t="s">
        <v>312</v>
      </c>
    </row>
    <row r="5033" spans="1:2">
      <c r="A5033" s="7" t="s">
        <v>19</v>
      </c>
      <c r="B5033" s="1" t="s">
        <v>313</v>
      </c>
    </row>
    <row r="5034" spans="1:2">
      <c r="A5034" s="7" t="s">
        <v>19</v>
      </c>
      <c r="B5034" s="1" t="s">
        <v>314</v>
      </c>
    </row>
    <row r="5035" spans="1:2">
      <c r="A5035" s="7" t="s">
        <v>19</v>
      </c>
      <c r="B5035" s="1" t="s">
        <v>315</v>
      </c>
    </row>
    <row r="5036" spans="1:2">
      <c r="A5036" s="7" t="s">
        <v>19</v>
      </c>
      <c r="B5036" s="1" t="s">
        <v>316</v>
      </c>
    </row>
    <row r="5037" spans="1:2">
      <c r="A5037" s="7" t="s">
        <v>19</v>
      </c>
      <c r="B5037" s="1" t="s">
        <v>317</v>
      </c>
    </row>
    <row r="5038" spans="1:2">
      <c r="A5038" s="7" t="s">
        <v>19</v>
      </c>
      <c r="B5038" s="1" t="s">
        <v>318</v>
      </c>
    </row>
    <row r="5039" spans="1:2">
      <c r="A5039" s="7" t="s">
        <v>19</v>
      </c>
      <c r="B5039" s="1" t="s">
        <v>2411</v>
      </c>
    </row>
    <row r="5040" spans="1:2">
      <c r="A5040" s="7" t="s">
        <v>19</v>
      </c>
      <c r="B5040" s="1" t="s">
        <v>2308</v>
      </c>
    </row>
    <row r="5041" spans="1:2">
      <c r="A5041" s="7" t="s">
        <v>19</v>
      </c>
      <c r="B5041" s="1" t="s">
        <v>96</v>
      </c>
    </row>
    <row r="5042" spans="1:2">
      <c r="A5042" s="7" t="s">
        <v>19</v>
      </c>
      <c r="B5042" s="1" t="s">
        <v>1538</v>
      </c>
    </row>
    <row r="5043" spans="1:2">
      <c r="A5043" s="7" t="s">
        <v>19</v>
      </c>
      <c r="B5043" s="1" t="s">
        <v>1539</v>
      </c>
    </row>
    <row r="5044" spans="1:2">
      <c r="A5044" s="7" t="s">
        <v>19</v>
      </c>
      <c r="B5044" s="1" t="s">
        <v>1540</v>
      </c>
    </row>
    <row r="5045" spans="1:2">
      <c r="A5045" s="7" t="s">
        <v>19</v>
      </c>
      <c r="B5045" s="1" t="s">
        <v>1959</v>
      </c>
    </row>
    <row r="5046" spans="1:2">
      <c r="A5046" s="7" t="s">
        <v>19</v>
      </c>
      <c r="B5046" s="1" t="s">
        <v>1541</v>
      </c>
    </row>
    <row r="5047" spans="1:2">
      <c r="A5047" s="7" t="s">
        <v>19</v>
      </c>
      <c r="B5047" s="1" t="s">
        <v>1542</v>
      </c>
    </row>
    <row r="5048" spans="1:2">
      <c r="A5048" s="7" t="s">
        <v>19</v>
      </c>
      <c r="B5048" s="1" t="s">
        <v>1543</v>
      </c>
    </row>
    <row r="5049" spans="1:2">
      <c r="A5049" s="7" t="s">
        <v>19</v>
      </c>
      <c r="B5049" s="1" t="s">
        <v>1544</v>
      </c>
    </row>
    <row r="5050" spans="1:2">
      <c r="A5050" s="7" t="s">
        <v>19</v>
      </c>
      <c r="B5050" s="1" t="s">
        <v>1545</v>
      </c>
    </row>
    <row r="5051" spans="1:2">
      <c r="A5051" s="7" t="s">
        <v>19</v>
      </c>
      <c r="B5051" s="1" t="s">
        <v>96</v>
      </c>
    </row>
    <row r="5052" spans="1:2">
      <c r="A5052" s="7" t="s">
        <v>19</v>
      </c>
      <c r="B5052" s="1" t="s">
        <v>1546</v>
      </c>
    </row>
    <row r="5053" spans="1:2">
      <c r="A5053" s="7" t="s">
        <v>19</v>
      </c>
      <c r="B5053" s="1" t="s">
        <v>1547</v>
      </c>
    </row>
    <row r="5054" spans="1:2">
      <c r="A5054" s="7" t="s">
        <v>19</v>
      </c>
      <c r="B5054" s="1" t="s">
        <v>1961</v>
      </c>
    </row>
    <row r="5055" spans="1:2">
      <c r="A5055" s="7" t="s">
        <v>19</v>
      </c>
      <c r="B5055" s="1" t="s">
        <v>1960</v>
      </c>
    </row>
    <row r="5056" spans="1:2">
      <c r="A5056" s="7" t="s">
        <v>19</v>
      </c>
      <c r="B5056" s="1"/>
    </row>
    <row r="5057" spans="1:5">
      <c r="A5057" s="7" t="s">
        <v>19</v>
      </c>
      <c r="B5057" s="8" t="s">
        <v>1549</v>
      </c>
    </row>
    <row r="5058" spans="1:5">
      <c r="A5058" s="7" t="s">
        <v>19</v>
      </c>
      <c r="B5058" s="1" t="s">
        <v>1548</v>
      </c>
    </row>
    <row r="5059" spans="1:5">
      <c r="B5059" s="1"/>
    </row>
    <row r="5060" spans="1:5">
      <c r="B5060" s="1"/>
      <c r="E5060" s="127" t="s">
        <v>1962</v>
      </c>
    </row>
    <row r="5061" spans="1:5">
      <c r="B5061" s="1"/>
      <c r="E5061" s="127" t="s">
        <v>3366</v>
      </c>
    </row>
    <row r="5062" spans="1:5">
      <c r="B5062" s="1"/>
    </row>
    <row r="5063" spans="1:5">
      <c r="A5063" s="7" t="s">
        <v>19</v>
      </c>
      <c r="B5063" s="1"/>
    </row>
    <row r="5064" spans="1:5">
      <c r="A5064" s="7" t="s">
        <v>19</v>
      </c>
      <c r="B5064" s="1" t="s">
        <v>1550</v>
      </c>
    </row>
    <row r="5065" spans="1:5">
      <c r="B5065" s="1"/>
    </row>
    <row r="5066" spans="1:5">
      <c r="B5066" s="1"/>
      <c r="E5066" s="127" t="s">
        <v>1962</v>
      </c>
    </row>
    <row r="5067" spans="1:5">
      <c r="B5067" s="1"/>
      <c r="E5067" s="127"/>
    </row>
    <row r="5068" spans="1:5">
      <c r="B5068" s="1"/>
      <c r="E5068" s="127"/>
    </row>
    <row r="5069" spans="1:5">
      <c r="B5069" s="1"/>
      <c r="E5069" s="127"/>
    </row>
    <row r="5070" spans="1:5">
      <c r="B5070" s="1"/>
      <c r="E5070" s="127"/>
    </row>
    <row r="5071" spans="1:5">
      <c r="B5071" s="1"/>
      <c r="E5071" s="127"/>
    </row>
    <row r="5072" spans="1:5">
      <c r="B5072" s="1"/>
      <c r="E5072" s="127"/>
    </row>
    <row r="5073" spans="1:15">
      <c r="B5073" s="1"/>
      <c r="E5073" s="127"/>
    </row>
    <row r="5074" spans="1:15">
      <c r="B5074" s="1"/>
      <c r="E5074" s="127"/>
    </row>
    <row r="5075" spans="1:15">
      <c r="B5075" s="1"/>
      <c r="E5075" s="127"/>
    </row>
    <row r="5076" spans="1:15">
      <c r="B5076" s="1"/>
      <c r="E5076" s="127"/>
    </row>
    <row r="5077" spans="1:15">
      <c r="A5077" s="7" t="s">
        <v>19</v>
      </c>
      <c r="B5077" s="1"/>
    </row>
    <row r="5078" spans="1:15">
      <c r="A5078" s="7" t="s">
        <v>19</v>
      </c>
      <c r="B5078" s="8" t="s">
        <v>2845</v>
      </c>
    </row>
    <row r="5079" spans="1:15">
      <c r="A5079" s="7" t="s">
        <v>19</v>
      </c>
      <c r="B5079" s="1" t="s">
        <v>2844</v>
      </c>
      <c r="O5079" s="96" t="s">
        <v>2846</v>
      </c>
    </row>
    <row r="5080" spans="1:15">
      <c r="B5080" s="1"/>
    </row>
    <row r="5081" spans="1:15">
      <c r="B5081" s="1"/>
      <c r="E5081" s="127" t="s">
        <v>1962</v>
      </c>
    </row>
    <row r="5082" spans="1:15">
      <c r="B5082" s="1"/>
      <c r="E5082" s="127" t="s">
        <v>3735</v>
      </c>
    </row>
    <row r="5083" spans="1:15">
      <c r="A5083" s="7" t="s">
        <v>19</v>
      </c>
      <c r="B5083" s="1"/>
    </row>
    <row r="5084" spans="1:15">
      <c r="A5084" s="7" t="s">
        <v>19</v>
      </c>
      <c r="B5084" s="8" t="s">
        <v>1551</v>
      </c>
    </row>
    <row r="5085" spans="1:15">
      <c r="A5085" s="7" t="s">
        <v>19</v>
      </c>
      <c r="B5085" s="1" t="s">
        <v>1552</v>
      </c>
    </row>
    <row r="5086" spans="1:15">
      <c r="A5086" s="7" t="s">
        <v>19</v>
      </c>
      <c r="B5086" s="1"/>
    </row>
    <row r="5087" spans="1:15">
      <c r="A5087" s="7" t="s">
        <v>19</v>
      </c>
      <c r="B5087" s="1" t="s">
        <v>1553</v>
      </c>
    </row>
    <row r="5088" spans="1:15" s="3" customFormat="1">
      <c r="A5088" s="104" t="s">
        <v>1963</v>
      </c>
      <c r="B5088" s="1"/>
      <c r="C5088" s="97"/>
    </row>
    <row r="5089" spans="1:3" s="3" customFormat="1">
      <c r="A5089" s="104" t="s">
        <v>1963</v>
      </c>
      <c r="B5089" s="8" t="s">
        <v>1964</v>
      </c>
      <c r="C5089" s="97"/>
    </row>
    <row r="5090" spans="1:3" s="3" customFormat="1">
      <c r="A5090" s="104" t="s">
        <v>1963</v>
      </c>
      <c r="B5090" s="1" t="s">
        <v>1965</v>
      </c>
      <c r="C5090" s="97"/>
    </row>
    <row r="5091" spans="1:3">
      <c r="A5091" s="7" t="s">
        <v>19</v>
      </c>
      <c r="B5091" s="1"/>
    </row>
    <row r="5092" spans="1:3" s="3" customFormat="1">
      <c r="A5092" s="104" t="s">
        <v>1963</v>
      </c>
      <c r="B5092" s="1" t="s">
        <v>1966</v>
      </c>
      <c r="C5092" s="97"/>
    </row>
    <row r="5093" spans="1:3">
      <c r="A5093" s="7" t="s">
        <v>19</v>
      </c>
      <c r="B5093" s="1"/>
    </row>
    <row r="5094" spans="1:3">
      <c r="A5094" s="7" t="s">
        <v>19</v>
      </c>
      <c r="B5094" s="8" t="s">
        <v>1554</v>
      </c>
    </row>
    <row r="5095" spans="1:3">
      <c r="A5095" s="7" t="s">
        <v>19</v>
      </c>
      <c r="B5095" s="1" t="s">
        <v>1557</v>
      </c>
    </row>
    <row r="5096" spans="1:3">
      <c r="A5096" s="7" t="s">
        <v>19</v>
      </c>
      <c r="B5096" s="1" t="s">
        <v>1555</v>
      </c>
    </row>
    <row r="5097" spans="1:3">
      <c r="A5097" s="7" t="s">
        <v>19</v>
      </c>
      <c r="B5097" s="1" t="s">
        <v>1556</v>
      </c>
    </row>
    <row r="5098" spans="1:3">
      <c r="A5098" s="7" t="s">
        <v>19</v>
      </c>
      <c r="B5098" s="1" t="s">
        <v>96</v>
      </c>
    </row>
    <row r="5099" spans="1:3">
      <c r="A5099" s="7" t="s">
        <v>19</v>
      </c>
      <c r="B5099" s="1" t="s">
        <v>1558</v>
      </c>
    </row>
    <row r="5100" spans="1:3">
      <c r="A5100" s="7" t="s">
        <v>19</v>
      </c>
      <c r="B5100" s="1" t="s">
        <v>1559</v>
      </c>
    </row>
    <row r="5101" spans="1:3">
      <c r="A5101" s="7" t="s">
        <v>19</v>
      </c>
      <c r="B5101" s="1" t="s">
        <v>1560</v>
      </c>
    </row>
    <row r="5102" spans="1:3">
      <c r="A5102" s="7" t="s">
        <v>19</v>
      </c>
      <c r="B5102" s="1" t="s">
        <v>1561</v>
      </c>
    </row>
    <row r="5103" spans="1:3">
      <c r="A5103" s="7" t="s">
        <v>19</v>
      </c>
      <c r="B5103" s="1" t="s">
        <v>1562</v>
      </c>
    </row>
    <row r="5104" spans="1:3">
      <c r="A5104" s="7" t="s">
        <v>19</v>
      </c>
      <c r="B5104" s="1" t="s">
        <v>1893</v>
      </c>
    </row>
    <row r="5105" spans="1:2">
      <c r="A5105" s="7" t="s">
        <v>19</v>
      </c>
      <c r="B5105" s="1" t="s">
        <v>1869</v>
      </c>
    </row>
    <row r="5106" spans="1:2">
      <c r="A5106" s="7" t="s">
        <v>19</v>
      </c>
      <c r="B5106" s="1" t="s">
        <v>1870</v>
      </c>
    </row>
    <row r="5107" spans="1:2">
      <c r="A5107" s="7" t="s">
        <v>19</v>
      </c>
      <c r="B5107" s="1" t="s">
        <v>1871</v>
      </c>
    </row>
    <row r="5108" spans="1:2">
      <c r="A5108" s="7" t="s">
        <v>19</v>
      </c>
      <c r="B5108" s="1" t="s">
        <v>1872</v>
      </c>
    </row>
    <row r="5109" spans="1:2">
      <c r="A5109" s="7" t="s">
        <v>19</v>
      </c>
      <c r="B5109" s="1" t="s">
        <v>1873</v>
      </c>
    </row>
    <row r="5110" spans="1:2">
      <c r="A5110" s="7" t="s">
        <v>19</v>
      </c>
      <c r="B5110" s="1" t="s">
        <v>1874</v>
      </c>
    </row>
    <row r="5111" spans="1:2">
      <c r="A5111" s="7" t="s">
        <v>19</v>
      </c>
      <c r="B5111" s="1" t="s">
        <v>1875</v>
      </c>
    </row>
    <row r="5112" spans="1:2">
      <c r="A5112" s="7" t="s">
        <v>19</v>
      </c>
      <c r="B5112" s="1" t="s">
        <v>1876</v>
      </c>
    </row>
    <row r="5113" spans="1:2">
      <c r="A5113" s="7" t="s">
        <v>19</v>
      </c>
      <c r="B5113" s="1" t="s">
        <v>1877</v>
      </c>
    </row>
    <row r="5114" spans="1:2">
      <c r="A5114" s="7" t="s">
        <v>19</v>
      </c>
      <c r="B5114" s="1" t="s">
        <v>1878</v>
      </c>
    </row>
    <row r="5115" spans="1:2">
      <c r="A5115" s="7" t="s">
        <v>19</v>
      </c>
      <c r="B5115" s="1" t="s">
        <v>1879</v>
      </c>
    </row>
    <row r="5116" spans="1:2">
      <c r="A5116" s="7" t="s">
        <v>19</v>
      </c>
      <c r="B5116" s="1" t="s">
        <v>1880</v>
      </c>
    </row>
    <row r="5117" spans="1:2">
      <c r="A5117" s="7" t="s">
        <v>19</v>
      </c>
      <c r="B5117" s="1" t="s">
        <v>1881</v>
      </c>
    </row>
    <row r="5118" spans="1:2">
      <c r="A5118" s="7" t="s">
        <v>19</v>
      </c>
      <c r="B5118" s="1" t="s">
        <v>1882</v>
      </c>
    </row>
    <row r="5119" spans="1:2">
      <c r="A5119" s="7" t="s">
        <v>19</v>
      </c>
      <c r="B5119" s="1" t="s">
        <v>1883</v>
      </c>
    </row>
    <row r="5120" spans="1:2">
      <c r="A5120" s="7" t="s">
        <v>19</v>
      </c>
      <c r="B5120" s="1" t="s">
        <v>1884</v>
      </c>
    </row>
    <row r="5121" spans="1:2">
      <c r="A5121" s="7" t="s">
        <v>19</v>
      </c>
      <c r="B5121" s="1" t="s">
        <v>1885</v>
      </c>
    </row>
    <row r="5122" spans="1:2">
      <c r="A5122" s="7" t="s">
        <v>19</v>
      </c>
      <c r="B5122" s="1" t="s">
        <v>1886</v>
      </c>
    </row>
    <row r="5123" spans="1:2">
      <c r="A5123" s="7" t="s">
        <v>19</v>
      </c>
      <c r="B5123" s="1" t="s">
        <v>1887</v>
      </c>
    </row>
    <row r="5124" spans="1:2">
      <c r="A5124" s="7" t="s">
        <v>19</v>
      </c>
      <c r="B5124" s="1" t="s">
        <v>1888</v>
      </c>
    </row>
    <row r="5125" spans="1:2">
      <c r="A5125" s="7" t="s">
        <v>19</v>
      </c>
      <c r="B5125" s="1" t="s">
        <v>1889</v>
      </c>
    </row>
    <row r="5126" spans="1:2">
      <c r="A5126" s="7" t="s">
        <v>19</v>
      </c>
      <c r="B5126" s="1" t="s">
        <v>1890</v>
      </c>
    </row>
    <row r="5127" spans="1:2">
      <c r="A5127" s="7" t="s">
        <v>19</v>
      </c>
      <c r="B5127" s="1" t="s">
        <v>1891</v>
      </c>
    </row>
    <row r="5128" spans="1:2">
      <c r="A5128" s="7" t="s">
        <v>19</v>
      </c>
      <c r="B5128" s="1" t="s">
        <v>1892</v>
      </c>
    </row>
    <row r="5129" spans="1:2">
      <c r="A5129" s="7" t="s">
        <v>19</v>
      </c>
      <c r="B5129" s="1" t="s">
        <v>96</v>
      </c>
    </row>
    <row r="5130" spans="1:2">
      <c r="A5130" s="7" t="s">
        <v>19</v>
      </c>
      <c r="B5130" s="1"/>
    </row>
    <row r="5131" spans="1:2">
      <c r="A5131" s="7" t="s">
        <v>19</v>
      </c>
      <c r="B5131" s="8" t="s">
        <v>3367</v>
      </c>
    </row>
    <row r="5132" spans="1:2">
      <c r="A5132" s="7" t="s">
        <v>19</v>
      </c>
      <c r="B5132" s="1" t="s">
        <v>1563</v>
      </c>
    </row>
    <row r="5133" spans="1:2">
      <c r="A5133" s="7" t="s">
        <v>19</v>
      </c>
      <c r="B5133" s="1" t="s">
        <v>1564</v>
      </c>
    </row>
    <row r="5134" spans="1:2">
      <c r="A5134" s="7" t="s">
        <v>19</v>
      </c>
      <c r="B5134" s="1" t="s">
        <v>1481</v>
      </c>
    </row>
    <row r="5135" spans="1:2">
      <c r="A5135" s="7" t="s">
        <v>19</v>
      </c>
      <c r="B5135" s="1" t="s">
        <v>333</v>
      </c>
    </row>
    <row r="5136" spans="1:2">
      <c r="A5136" s="7" t="s">
        <v>19</v>
      </c>
      <c r="B5136" s="1" t="s">
        <v>1565</v>
      </c>
    </row>
    <row r="5137" spans="1:2">
      <c r="A5137" s="7" t="s">
        <v>19</v>
      </c>
      <c r="B5137" s="1" t="s">
        <v>1566</v>
      </c>
    </row>
    <row r="5138" spans="1:2">
      <c r="A5138" s="7" t="s">
        <v>19</v>
      </c>
      <c r="B5138" s="1" t="s">
        <v>1568</v>
      </c>
    </row>
    <row r="5139" spans="1:2">
      <c r="A5139" s="7" t="s">
        <v>19</v>
      </c>
      <c r="B5139" s="1" t="s">
        <v>1569</v>
      </c>
    </row>
    <row r="5140" spans="1:2">
      <c r="A5140" s="7" t="s">
        <v>19</v>
      </c>
      <c r="B5140" s="1" t="s">
        <v>1567</v>
      </c>
    </row>
    <row r="5141" spans="1:2">
      <c r="A5141" s="7" t="s">
        <v>19</v>
      </c>
      <c r="B5141" s="1" t="s">
        <v>1570</v>
      </c>
    </row>
    <row r="5142" spans="1:2">
      <c r="A5142" s="7" t="s">
        <v>19</v>
      </c>
      <c r="B5142" s="1" t="s">
        <v>1571</v>
      </c>
    </row>
    <row r="5143" spans="1:2">
      <c r="A5143" s="7" t="s">
        <v>19</v>
      </c>
      <c r="B5143" s="1" t="s">
        <v>1572</v>
      </c>
    </row>
    <row r="5144" spans="1:2">
      <c r="A5144" s="7" t="s">
        <v>19</v>
      </c>
      <c r="B5144" s="1" t="s">
        <v>1573</v>
      </c>
    </row>
    <row r="5145" spans="1:2">
      <c r="A5145" s="7" t="s">
        <v>19</v>
      </c>
      <c r="B5145" s="1" t="s">
        <v>1574</v>
      </c>
    </row>
    <row r="5146" spans="1:2">
      <c r="A5146" s="7" t="s">
        <v>19</v>
      </c>
      <c r="B5146" s="1" t="s">
        <v>1575</v>
      </c>
    </row>
    <row r="5147" spans="1:2">
      <c r="A5147" s="7" t="s">
        <v>19</v>
      </c>
      <c r="B5147" s="1" t="s">
        <v>1576</v>
      </c>
    </row>
    <row r="5148" spans="1:2">
      <c r="A5148" s="7" t="s">
        <v>19</v>
      </c>
      <c r="B5148" s="1" t="s">
        <v>1577</v>
      </c>
    </row>
    <row r="5149" spans="1:2">
      <c r="A5149" s="7" t="s">
        <v>19</v>
      </c>
      <c r="B5149" s="1" t="s">
        <v>339</v>
      </c>
    </row>
    <row r="5150" spans="1:2">
      <c r="A5150" s="7" t="s">
        <v>19</v>
      </c>
      <c r="B5150" s="1" t="s">
        <v>1578</v>
      </c>
    </row>
    <row r="5151" spans="1:2">
      <c r="A5151" s="7" t="s">
        <v>19</v>
      </c>
      <c r="B5151" s="1" t="s">
        <v>1481</v>
      </c>
    </row>
    <row r="5152" spans="1:2">
      <c r="A5152" s="7" t="s">
        <v>19</v>
      </c>
      <c r="B5152" s="1" t="s">
        <v>333</v>
      </c>
    </row>
    <row r="5153" spans="1:2">
      <c r="A5153" s="7" t="s">
        <v>19</v>
      </c>
      <c r="B5153" s="1" t="s">
        <v>1565</v>
      </c>
    </row>
    <row r="5154" spans="1:2">
      <c r="A5154" s="7" t="s">
        <v>19</v>
      </c>
      <c r="B5154" s="1" t="s">
        <v>1579</v>
      </c>
    </row>
    <row r="5155" spans="1:2">
      <c r="A5155" s="7" t="s">
        <v>19</v>
      </c>
      <c r="B5155" s="1" t="s">
        <v>1568</v>
      </c>
    </row>
    <row r="5156" spans="1:2">
      <c r="A5156" s="7" t="s">
        <v>19</v>
      </c>
      <c r="B5156" s="1" t="s">
        <v>1569</v>
      </c>
    </row>
    <row r="5157" spans="1:2">
      <c r="A5157" s="7" t="s">
        <v>19</v>
      </c>
      <c r="B5157" s="1" t="s">
        <v>1567</v>
      </c>
    </row>
    <row r="5158" spans="1:2">
      <c r="A5158" s="7" t="s">
        <v>19</v>
      </c>
      <c r="B5158" s="1" t="s">
        <v>1570</v>
      </c>
    </row>
    <row r="5159" spans="1:2">
      <c r="A5159" s="7" t="s">
        <v>19</v>
      </c>
      <c r="B5159" s="1" t="s">
        <v>1571</v>
      </c>
    </row>
    <row r="5160" spans="1:2">
      <c r="A5160" s="7" t="s">
        <v>19</v>
      </c>
      <c r="B5160" s="1" t="s">
        <v>1572</v>
      </c>
    </row>
    <row r="5161" spans="1:2">
      <c r="A5161" s="7" t="s">
        <v>19</v>
      </c>
      <c r="B5161" s="1" t="s">
        <v>1573</v>
      </c>
    </row>
    <row r="5162" spans="1:2">
      <c r="A5162" s="7" t="s">
        <v>19</v>
      </c>
      <c r="B5162" s="1" t="s">
        <v>1574</v>
      </c>
    </row>
    <row r="5163" spans="1:2">
      <c r="A5163" s="7" t="s">
        <v>19</v>
      </c>
      <c r="B5163" s="1" t="s">
        <v>1575</v>
      </c>
    </row>
    <row r="5164" spans="1:2">
      <c r="A5164" s="7" t="s">
        <v>19</v>
      </c>
      <c r="B5164" s="1" t="s">
        <v>1576</v>
      </c>
    </row>
    <row r="5165" spans="1:2">
      <c r="A5165" s="7" t="s">
        <v>19</v>
      </c>
      <c r="B5165" s="1" t="s">
        <v>1577</v>
      </c>
    </row>
    <row r="5166" spans="1:2">
      <c r="A5166" s="7" t="s">
        <v>19</v>
      </c>
      <c r="B5166" s="1" t="s">
        <v>339</v>
      </c>
    </row>
    <row r="5167" spans="1:2">
      <c r="A5167" s="7" t="s">
        <v>19</v>
      </c>
      <c r="B5167" s="1" t="s">
        <v>1580</v>
      </c>
    </row>
    <row r="5168" spans="1:2">
      <c r="A5168" s="7" t="s">
        <v>19</v>
      </c>
      <c r="B5168" s="1" t="s">
        <v>1484</v>
      </c>
    </row>
    <row r="5169" spans="1:2">
      <c r="A5169" s="7" t="s">
        <v>19</v>
      </c>
      <c r="B5169" s="1" t="s">
        <v>333</v>
      </c>
    </row>
    <row r="5170" spans="1:2">
      <c r="A5170" s="7" t="s">
        <v>19</v>
      </c>
      <c r="B5170" s="1" t="s">
        <v>1565</v>
      </c>
    </row>
    <row r="5171" spans="1:2">
      <c r="A5171" s="7" t="s">
        <v>19</v>
      </c>
      <c r="B5171" s="1" t="s">
        <v>1581</v>
      </c>
    </row>
    <row r="5172" spans="1:2">
      <c r="A5172" s="7" t="s">
        <v>19</v>
      </c>
      <c r="B5172" s="1" t="s">
        <v>1568</v>
      </c>
    </row>
    <row r="5173" spans="1:2">
      <c r="A5173" s="7" t="s">
        <v>19</v>
      </c>
      <c r="B5173" s="1" t="s">
        <v>1582</v>
      </c>
    </row>
    <row r="5174" spans="1:2">
      <c r="A5174" s="7" t="s">
        <v>19</v>
      </c>
      <c r="B5174" s="1" t="s">
        <v>1567</v>
      </c>
    </row>
    <row r="5175" spans="1:2">
      <c r="A5175" s="7" t="s">
        <v>19</v>
      </c>
      <c r="B5175" s="1" t="s">
        <v>1570</v>
      </c>
    </row>
    <row r="5176" spans="1:2">
      <c r="A5176" s="7" t="s">
        <v>19</v>
      </c>
      <c r="B5176" s="1" t="s">
        <v>1571</v>
      </c>
    </row>
    <row r="5177" spans="1:2">
      <c r="A5177" s="7" t="s">
        <v>19</v>
      </c>
      <c r="B5177" s="1" t="s">
        <v>1572</v>
      </c>
    </row>
    <row r="5178" spans="1:2">
      <c r="A5178" s="7" t="s">
        <v>19</v>
      </c>
      <c r="B5178" s="1" t="s">
        <v>1573</v>
      </c>
    </row>
    <row r="5179" spans="1:2">
      <c r="A5179" s="7" t="s">
        <v>19</v>
      </c>
      <c r="B5179" s="1" t="s">
        <v>1574</v>
      </c>
    </row>
    <row r="5180" spans="1:2">
      <c r="A5180" s="7" t="s">
        <v>19</v>
      </c>
      <c r="B5180" s="1" t="s">
        <v>1575</v>
      </c>
    </row>
    <row r="5181" spans="1:2">
      <c r="A5181" s="7" t="s">
        <v>19</v>
      </c>
      <c r="B5181" s="1" t="s">
        <v>1576</v>
      </c>
    </row>
    <row r="5182" spans="1:2">
      <c r="A5182" s="7" t="s">
        <v>19</v>
      </c>
      <c r="B5182" s="1" t="s">
        <v>1577</v>
      </c>
    </row>
    <row r="5183" spans="1:2">
      <c r="A5183" s="7" t="s">
        <v>19</v>
      </c>
      <c r="B5183" s="1" t="s">
        <v>339</v>
      </c>
    </row>
    <row r="5184" spans="1:2">
      <c r="B5184" s="1"/>
    </row>
    <row r="5185" spans="1:5">
      <c r="B5185" s="1"/>
      <c r="E5185" s="127" t="s">
        <v>1962</v>
      </c>
    </row>
    <row r="5186" spans="1:5">
      <c r="B5186" s="1"/>
      <c r="E5186" s="127"/>
    </row>
    <row r="5187" spans="1:5">
      <c r="B5187" s="1"/>
      <c r="E5187" s="128"/>
    </row>
    <row r="5188" spans="1:5">
      <c r="B5188" s="1"/>
      <c r="E5188" s="128"/>
    </row>
    <row r="5189" spans="1:5">
      <c r="B5189" s="1"/>
      <c r="E5189" s="127"/>
    </row>
    <row r="5190" spans="1:5">
      <c r="B5190" s="1"/>
      <c r="E5190" s="127"/>
    </row>
    <row r="5191" spans="1:5">
      <c r="B5191" s="1"/>
      <c r="E5191" s="127"/>
    </row>
    <row r="5192" spans="1:5">
      <c r="B5192" s="1"/>
      <c r="E5192" s="127"/>
    </row>
    <row r="5193" spans="1:5">
      <c r="B5193" s="1"/>
      <c r="E5193" s="127"/>
    </row>
    <row r="5194" spans="1:5">
      <c r="B5194" s="1"/>
      <c r="E5194" s="127"/>
    </row>
    <row r="5195" spans="1:5">
      <c r="B5195" s="1"/>
      <c r="E5195" s="127"/>
    </row>
    <row r="5196" spans="1:5">
      <c r="B5196" s="1"/>
      <c r="E5196" s="127"/>
    </row>
    <row r="5197" spans="1:5">
      <c r="B5197" s="1"/>
      <c r="E5197" s="127"/>
    </row>
    <row r="5198" spans="1:5">
      <c r="B5198" s="1"/>
      <c r="E5198" s="127"/>
    </row>
    <row r="5199" spans="1:5">
      <c r="B5199" s="1"/>
      <c r="E5199" s="127"/>
    </row>
    <row r="5200" spans="1:5">
      <c r="A5200" s="7" t="s">
        <v>19</v>
      </c>
      <c r="B5200" s="1"/>
    </row>
    <row r="5201" spans="1:2">
      <c r="A5201" s="7" t="s">
        <v>19</v>
      </c>
      <c r="B5201" s="8" t="s">
        <v>1583</v>
      </c>
    </row>
    <row r="5202" spans="1:2">
      <c r="A5202" s="7" t="s">
        <v>19</v>
      </c>
      <c r="B5202" s="1" t="s">
        <v>1726</v>
      </c>
    </row>
    <row r="5203" spans="1:2">
      <c r="A5203" s="7" t="s">
        <v>19</v>
      </c>
      <c r="B5203" s="1" t="s">
        <v>1584</v>
      </c>
    </row>
    <row r="5204" spans="1:2">
      <c r="A5204" s="7" t="s">
        <v>19</v>
      </c>
      <c r="B5204" s="1" t="s">
        <v>1585</v>
      </c>
    </row>
    <row r="5205" spans="1:2">
      <c r="A5205" s="7" t="s">
        <v>19</v>
      </c>
      <c r="B5205" s="1" t="s">
        <v>1586</v>
      </c>
    </row>
    <row r="5206" spans="1:2">
      <c r="A5206" s="7" t="s">
        <v>19</v>
      </c>
      <c r="B5206" s="1" t="s">
        <v>1587</v>
      </c>
    </row>
    <row r="5207" spans="1:2">
      <c r="A5207" s="7" t="s">
        <v>19</v>
      </c>
      <c r="B5207" s="1" t="s">
        <v>1588</v>
      </c>
    </row>
    <row r="5208" spans="1:2">
      <c r="A5208" s="7" t="s">
        <v>19</v>
      </c>
      <c r="B5208" s="1" t="s">
        <v>1589</v>
      </c>
    </row>
    <row r="5209" spans="1:2">
      <c r="A5209" s="7" t="s">
        <v>19</v>
      </c>
      <c r="B5209" s="1" t="s">
        <v>1590</v>
      </c>
    </row>
    <row r="5210" spans="1:2">
      <c r="A5210" s="7" t="s">
        <v>19</v>
      </c>
      <c r="B5210" s="1" t="s">
        <v>1591</v>
      </c>
    </row>
    <row r="5211" spans="1:2">
      <c r="A5211" s="7" t="s">
        <v>19</v>
      </c>
      <c r="B5211" s="1" t="s">
        <v>1592</v>
      </c>
    </row>
    <row r="5212" spans="1:2">
      <c r="A5212" s="7" t="s">
        <v>19</v>
      </c>
      <c r="B5212" s="1" t="s">
        <v>1593</v>
      </c>
    </row>
    <row r="5213" spans="1:2">
      <c r="A5213" s="7" t="s">
        <v>19</v>
      </c>
      <c r="B5213" s="1" t="s">
        <v>1594</v>
      </c>
    </row>
    <row r="5214" spans="1:2">
      <c r="A5214" s="7" t="s">
        <v>19</v>
      </c>
      <c r="B5214" s="1" t="s">
        <v>1595</v>
      </c>
    </row>
    <row r="5215" spans="1:2">
      <c r="A5215" s="7" t="s">
        <v>19</v>
      </c>
      <c r="B5215" s="1" t="s">
        <v>1596</v>
      </c>
    </row>
    <row r="5216" spans="1:2">
      <c r="A5216" s="7" t="s">
        <v>19</v>
      </c>
      <c r="B5216" s="1" t="s">
        <v>1597</v>
      </c>
    </row>
    <row r="5217" spans="1:2">
      <c r="A5217" s="7" t="s">
        <v>19</v>
      </c>
      <c r="B5217" s="1" t="s">
        <v>1598</v>
      </c>
    </row>
    <row r="5218" spans="1:2">
      <c r="A5218" s="7" t="s">
        <v>19</v>
      </c>
      <c r="B5218" s="1" t="s">
        <v>1599</v>
      </c>
    </row>
    <row r="5219" spans="1:2">
      <c r="A5219" s="7" t="s">
        <v>19</v>
      </c>
      <c r="B5219" s="1" t="s">
        <v>1600</v>
      </c>
    </row>
    <row r="5220" spans="1:2">
      <c r="A5220" s="7" t="s">
        <v>19</v>
      </c>
      <c r="B5220" s="1" t="s">
        <v>1601</v>
      </c>
    </row>
    <row r="5221" spans="1:2">
      <c r="A5221" s="7" t="s">
        <v>19</v>
      </c>
      <c r="B5221" s="1" t="s">
        <v>1602</v>
      </c>
    </row>
    <row r="5222" spans="1:2">
      <c r="A5222" s="7" t="s">
        <v>19</v>
      </c>
      <c r="B5222" s="1" t="s">
        <v>1603</v>
      </c>
    </row>
    <row r="5223" spans="1:2">
      <c r="A5223" s="7" t="s">
        <v>19</v>
      </c>
      <c r="B5223" s="1" t="s">
        <v>1604</v>
      </c>
    </row>
    <row r="5224" spans="1:2">
      <c r="A5224" s="7" t="s">
        <v>19</v>
      </c>
      <c r="B5224" s="1" t="s">
        <v>1605</v>
      </c>
    </row>
    <row r="5225" spans="1:2">
      <c r="A5225" s="7" t="s">
        <v>19</v>
      </c>
      <c r="B5225" s="1" t="s">
        <v>1606</v>
      </c>
    </row>
    <row r="5226" spans="1:2">
      <c r="A5226" s="7" t="s">
        <v>19</v>
      </c>
      <c r="B5226" s="1" t="s">
        <v>1607</v>
      </c>
    </row>
    <row r="5227" spans="1:2">
      <c r="A5227" s="7" t="s">
        <v>19</v>
      </c>
      <c r="B5227" s="1" t="s">
        <v>1608</v>
      </c>
    </row>
    <row r="5228" spans="1:2">
      <c r="A5228" s="7" t="s">
        <v>19</v>
      </c>
      <c r="B5228" s="1" t="s">
        <v>1967</v>
      </c>
    </row>
    <row r="5229" spans="1:2">
      <c r="A5229" s="7" t="s">
        <v>19</v>
      </c>
      <c r="B5229" s="1" t="s">
        <v>1609</v>
      </c>
    </row>
    <row r="5230" spans="1:2">
      <c r="A5230" s="7" t="s">
        <v>19</v>
      </c>
      <c r="B5230" s="1" t="s">
        <v>1610</v>
      </c>
    </row>
    <row r="5231" spans="1:2">
      <c r="A5231" s="7" t="s">
        <v>19</v>
      </c>
      <c r="B5231" s="1" t="s">
        <v>1611</v>
      </c>
    </row>
    <row r="5232" spans="1:2">
      <c r="A5232" s="7" t="s">
        <v>19</v>
      </c>
      <c r="B5232" s="1" t="s">
        <v>1612</v>
      </c>
    </row>
    <row r="5233" spans="1:2">
      <c r="A5233" s="7" t="s">
        <v>19</v>
      </c>
      <c r="B5233" s="1" t="s">
        <v>1613</v>
      </c>
    </row>
    <row r="5234" spans="1:2">
      <c r="A5234" s="7" t="s">
        <v>19</v>
      </c>
      <c r="B5234" s="1" t="s">
        <v>1614</v>
      </c>
    </row>
    <row r="5235" spans="1:2">
      <c r="A5235" s="7" t="s">
        <v>19</v>
      </c>
      <c r="B5235" s="1" t="s">
        <v>1615</v>
      </c>
    </row>
    <row r="5236" spans="1:2">
      <c r="A5236" s="7" t="s">
        <v>19</v>
      </c>
      <c r="B5236" s="1" t="s">
        <v>1616</v>
      </c>
    </row>
    <row r="5237" spans="1:2">
      <c r="A5237" s="7" t="s">
        <v>19</v>
      </c>
      <c r="B5237" s="1" t="s">
        <v>1617</v>
      </c>
    </row>
    <row r="5238" spans="1:2">
      <c r="A5238" s="7" t="s">
        <v>19</v>
      </c>
      <c r="B5238" s="1" t="s">
        <v>1618</v>
      </c>
    </row>
    <row r="5239" spans="1:2">
      <c r="A5239" s="7" t="s">
        <v>19</v>
      </c>
      <c r="B5239" s="1" t="s">
        <v>1619</v>
      </c>
    </row>
    <row r="5240" spans="1:2">
      <c r="A5240" s="7" t="s">
        <v>19</v>
      </c>
      <c r="B5240" s="1" t="s">
        <v>1620</v>
      </c>
    </row>
    <row r="5241" spans="1:2">
      <c r="A5241" s="7" t="s">
        <v>19</v>
      </c>
      <c r="B5241" s="1" t="s">
        <v>1621</v>
      </c>
    </row>
    <row r="5242" spans="1:2">
      <c r="A5242" s="7" t="s">
        <v>19</v>
      </c>
      <c r="B5242" s="1" t="s">
        <v>1622</v>
      </c>
    </row>
    <row r="5243" spans="1:2">
      <c r="A5243" s="7" t="s">
        <v>19</v>
      </c>
      <c r="B5243" s="1" t="s">
        <v>1623</v>
      </c>
    </row>
    <row r="5244" spans="1:2">
      <c r="A5244" s="7" t="s">
        <v>19</v>
      </c>
      <c r="B5244" s="1" t="s">
        <v>1624</v>
      </c>
    </row>
    <row r="5245" spans="1:2">
      <c r="A5245" s="7" t="s">
        <v>19</v>
      </c>
      <c r="B5245" s="1" t="s">
        <v>1625</v>
      </c>
    </row>
    <row r="5246" spans="1:2">
      <c r="A5246" s="7" t="s">
        <v>19</v>
      </c>
      <c r="B5246" s="1" t="s">
        <v>1626</v>
      </c>
    </row>
    <row r="5247" spans="1:2">
      <c r="A5247" s="7" t="s">
        <v>19</v>
      </c>
      <c r="B5247" s="1" t="s">
        <v>1627</v>
      </c>
    </row>
    <row r="5248" spans="1:2">
      <c r="A5248" s="7" t="s">
        <v>19</v>
      </c>
      <c r="B5248" s="1" t="s">
        <v>1628</v>
      </c>
    </row>
    <row r="5249" spans="1:2">
      <c r="A5249" s="7" t="s">
        <v>19</v>
      </c>
      <c r="B5249" s="1" t="s">
        <v>1629</v>
      </c>
    </row>
    <row r="5250" spans="1:2">
      <c r="A5250" s="7" t="s">
        <v>19</v>
      </c>
      <c r="B5250" s="1" t="s">
        <v>1630</v>
      </c>
    </row>
    <row r="5251" spans="1:2">
      <c r="A5251" s="7" t="s">
        <v>19</v>
      </c>
      <c r="B5251" s="1" t="s">
        <v>1631</v>
      </c>
    </row>
    <row r="5252" spans="1:2">
      <c r="A5252" s="7" t="s">
        <v>19</v>
      </c>
      <c r="B5252" s="1" t="s">
        <v>1632</v>
      </c>
    </row>
    <row r="5253" spans="1:2">
      <c r="A5253" s="7" t="s">
        <v>19</v>
      </c>
      <c r="B5253" s="1" t="s">
        <v>1633</v>
      </c>
    </row>
    <row r="5254" spans="1:2">
      <c r="A5254" s="7" t="s">
        <v>19</v>
      </c>
      <c r="B5254" s="1" t="s">
        <v>1634</v>
      </c>
    </row>
    <row r="5255" spans="1:2">
      <c r="A5255" s="7" t="s">
        <v>19</v>
      </c>
      <c r="B5255" s="1" t="s">
        <v>1635</v>
      </c>
    </row>
    <row r="5256" spans="1:2">
      <c r="A5256" s="7" t="s">
        <v>19</v>
      </c>
      <c r="B5256" s="1" t="s">
        <v>1636</v>
      </c>
    </row>
    <row r="5257" spans="1:2">
      <c r="A5257" s="7" t="s">
        <v>19</v>
      </c>
      <c r="B5257" s="1" t="s">
        <v>1637</v>
      </c>
    </row>
    <row r="5258" spans="1:2">
      <c r="A5258" s="7" t="s">
        <v>19</v>
      </c>
      <c r="B5258" s="1" t="s">
        <v>1638</v>
      </c>
    </row>
    <row r="5259" spans="1:2">
      <c r="A5259" s="7" t="s">
        <v>19</v>
      </c>
      <c r="B5259" s="1" t="s">
        <v>1639</v>
      </c>
    </row>
    <row r="5260" spans="1:2">
      <c r="A5260" s="7" t="s">
        <v>19</v>
      </c>
      <c r="B5260" s="1" t="s">
        <v>1640</v>
      </c>
    </row>
    <row r="5261" spans="1:2">
      <c r="A5261" s="7" t="s">
        <v>19</v>
      </c>
      <c r="B5261" s="1" t="s">
        <v>1641</v>
      </c>
    </row>
    <row r="5262" spans="1:2">
      <c r="A5262" s="7" t="s">
        <v>19</v>
      </c>
      <c r="B5262" s="1" t="s">
        <v>1642</v>
      </c>
    </row>
    <row r="5263" spans="1:2">
      <c r="A5263" s="7" t="s">
        <v>19</v>
      </c>
      <c r="B5263" s="1" t="s">
        <v>1643</v>
      </c>
    </row>
    <row r="5264" spans="1:2">
      <c r="A5264" s="7" t="s">
        <v>19</v>
      </c>
      <c r="B5264" s="1" t="s">
        <v>1644</v>
      </c>
    </row>
    <row r="5265" spans="1:2">
      <c r="A5265" s="7" t="s">
        <v>19</v>
      </c>
      <c r="B5265" s="1" t="s">
        <v>1645</v>
      </c>
    </row>
    <row r="5266" spans="1:2">
      <c r="A5266" s="7" t="s">
        <v>19</v>
      </c>
      <c r="B5266" s="1" t="s">
        <v>1646</v>
      </c>
    </row>
    <row r="5267" spans="1:2">
      <c r="A5267" s="7" t="s">
        <v>19</v>
      </c>
      <c r="B5267" s="1" t="s">
        <v>1647</v>
      </c>
    </row>
    <row r="5268" spans="1:2">
      <c r="A5268" s="7" t="s">
        <v>19</v>
      </c>
      <c r="B5268" s="1" t="s">
        <v>1648</v>
      </c>
    </row>
    <row r="5269" spans="1:2">
      <c r="A5269" s="7" t="s">
        <v>19</v>
      </c>
      <c r="B5269" s="1" t="s">
        <v>1649</v>
      </c>
    </row>
    <row r="5270" spans="1:2">
      <c r="A5270" s="7" t="s">
        <v>19</v>
      </c>
      <c r="B5270" s="1" t="s">
        <v>1650</v>
      </c>
    </row>
    <row r="5271" spans="1:2">
      <c r="A5271" s="7" t="s">
        <v>19</v>
      </c>
      <c r="B5271" s="1" t="s">
        <v>1651</v>
      </c>
    </row>
    <row r="5272" spans="1:2">
      <c r="A5272" s="7" t="s">
        <v>19</v>
      </c>
      <c r="B5272" s="1" t="s">
        <v>1652</v>
      </c>
    </row>
    <row r="5273" spans="1:2">
      <c r="A5273" s="7" t="s">
        <v>19</v>
      </c>
      <c r="B5273" s="1" t="s">
        <v>1653</v>
      </c>
    </row>
    <row r="5274" spans="1:2">
      <c r="A5274" s="7" t="s">
        <v>19</v>
      </c>
      <c r="B5274" s="1" t="s">
        <v>1654</v>
      </c>
    </row>
    <row r="5275" spans="1:2">
      <c r="A5275" s="7" t="s">
        <v>19</v>
      </c>
      <c r="B5275" s="1" t="s">
        <v>1655</v>
      </c>
    </row>
    <row r="5276" spans="1:2">
      <c r="A5276" s="7" t="s">
        <v>19</v>
      </c>
      <c r="B5276" s="1" t="s">
        <v>1656</v>
      </c>
    </row>
    <row r="5277" spans="1:2">
      <c r="A5277" s="7" t="s">
        <v>19</v>
      </c>
      <c r="B5277" s="1" t="s">
        <v>1657</v>
      </c>
    </row>
    <row r="5278" spans="1:2">
      <c r="A5278" s="7" t="s">
        <v>19</v>
      </c>
      <c r="B5278" s="1" t="s">
        <v>1658</v>
      </c>
    </row>
    <row r="5279" spans="1:2">
      <c r="A5279" s="7" t="s">
        <v>19</v>
      </c>
      <c r="B5279" s="1" t="s">
        <v>1659</v>
      </c>
    </row>
    <row r="5280" spans="1:2">
      <c r="A5280" s="7" t="s">
        <v>19</v>
      </c>
      <c r="B5280" s="1" t="s">
        <v>1660</v>
      </c>
    </row>
    <row r="5281" spans="1:2">
      <c r="A5281" s="7" t="s">
        <v>19</v>
      </c>
      <c r="B5281" s="1" t="s">
        <v>1661</v>
      </c>
    </row>
    <row r="5282" spans="1:2">
      <c r="A5282" s="7" t="s">
        <v>19</v>
      </c>
      <c r="B5282" s="1" t="s">
        <v>1662</v>
      </c>
    </row>
    <row r="5283" spans="1:2">
      <c r="A5283" s="7" t="s">
        <v>19</v>
      </c>
      <c r="B5283" s="1" t="s">
        <v>1663</v>
      </c>
    </row>
    <row r="5284" spans="1:2">
      <c r="A5284" s="7" t="s">
        <v>19</v>
      </c>
      <c r="B5284" s="1" t="s">
        <v>1664</v>
      </c>
    </row>
    <row r="5285" spans="1:2">
      <c r="A5285" s="7" t="s">
        <v>19</v>
      </c>
      <c r="B5285" s="1" t="s">
        <v>1665</v>
      </c>
    </row>
    <row r="5286" spans="1:2">
      <c r="A5286" s="7" t="s">
        <v>19</v>
      </c>
      <c r="B5286" s="1" t="s">
        <v>1666</v>
      </c>
    </row>
    <row r="5287" spans="1:2">
      <c r="A5287" s="7" t="s">
        <v>19</v>
      </c>
      <c r="B5287" s="1" t="s">
        <v>1667</v>
      </c>
    </row>
    <row r="5288" spans="1:2">
      <c r="A5288" s="7" t="s">
        <v>19</v>
      </c>
      <c r="B5288" s="1" t="s">
        <v>1668</v>
      </c>
    </row>
    <row r="5289" spans="1:2">
      <c r="A5289" s="7" t="s">
        <v>19</v>
      </c>
      <c r="B5289" s="1" t="s">
        <v>1669</v>
      </c>
    </row>
    <row r="5290" spans="1:2">
      <c r="A5290" s="7" t="s">
        <v>19</v>
      </c>
      <c r="B5290" s="1" t="s">
        <v>1670</v>
      </c>
    </row>
    <row r="5291" spans="1:2">
      <c r="A5291" s="7" t="s">
        <v>19</v>
      </c>
      <c r="B5291" s="1" t="s">
        <v>1671</v>
      </c>
    </row>
    <row r="5292" spans="1:2">
      <c r="A5292" s="7" t="s">
        <v>19</v>
      </c>
      <c r="B5292" s="1" t="s">
        <v>1672</v>
      </c>
    </row>
    <row r="5293" spans="1:2">
      <c r="A5293" s="7" t="s">
        <v>19</v>
      </c>
      <c r="B5293" s="1" t="s">
        <v>1673</v>
      </c>
    </row>
    <row r="5294" spans="1:2">
      <c r="A5294" s="7" t="s">
        <v>19</v>
      </c>
      <c r="B5294" s="1" t="s">
        <v>1674</v>
      </c>
    </row>
    <row r="5295" spans="1:2">
      <c r="A5295" s="7" t="s">
        <v>19</v>
      </c>
      <c r="B5295" s="1" t="s">
        <v>1675</v>
      </c>
    </row>
    <row r="5296" spans="1:2">
      <c r="A5296" s="7" t="s">
        <v>19</v>
      </c>
      <c r="B5296" s="1" t="s">
        <v>1676</v>
      </c>
    </row>
    <row r="5297" spans="1:2">
      <c r="A5297" s="7" t="s">
        <v>19</v>
      </c>
      <c r="B5297" s="1" t="s">
        <v>1677</v>
      </c>
    </row>
    <row r="5298" spans="1:2">
      <c r="A5298" s="7" t="s">
        <v>19</v>
      </c>
      <c r="B5298" s="1" t="s">
        <v>1678</v>
      </c>
    </row>
    <row r="5299" spans="1:2">
      <c r="A5299" s="7" t="s">
        <v>19</v>
      </c>
      <c r="B5299" s="1" t="s">
        <v>1679</v>
      </c>
    </row>
    <row r="5300" spans="1:2">
      <c r="A5300" s="7" t="s">
        <v>19</v>
      </c>
      <c r="B5300" s="1" t="s">
        <v>1680</v>
      </c>
    </row>
    <row r="5301" spans="1:2">
      <c r="A5301" s="7" t="s">
        <v>19</v>
      </c>
      <c r="B5301" s="1" t="s">
        <v>1681</v>
      </c>
    </row>
    <row r="5302" spans="1:2">
      <c r="A5302" s="7" t="s">
        <v>19</v>
      </c>
      <c r="B5302" s="1" t="s">
        <v>1682</v>
      </c>
    </row>
    <row r="5303" spans="1:2">
      <c r="A5303" s="7" t="s">
        <v>19</v>
      </c>
      <c r="B5303" s="1" t="s">
        <v>1683</v>
      </c>
    </row>
    <row r="5304" spans="1:2">
      <c r="A5304" s="7" t="s">
        <v>19</v>
      </c>
      <c r="B5304" s="1" t="s">
        <v>1684</v>
      </c>
    </row>
    <row r="5305" spans="1:2">
      <c r="A5305" s="7" t="s">
        <v>19</v>
      </c>
      <c r="B5305" s="1" t="s">
        <v>1685</v>
      </c>
    </row>
    <row r="5306" spans="1:2">
      <c r="A5306" s="7" t="s">
        <v>19</v>
      </c>
      <c r="B5306" s="1" t="s">
        <v>1686</v>
      </c>
    </row>
    <row r="5307" spans="1:2">
      <c r="A5307" s="7" t="s">
        <v>19</v>
      </c>
      <c r="B5307" s="1" t="s">
        <v>1687</v>
      </c>
    </row>
    <row r="5308" spans="1:2">
      <c r="A5308" s="7" t="s">
        <v>19</v>
      </c>
      <c r="B5308" s="1" t="s">
        <v>1688</v>
      </c>
    </row>
    <row r="5309" spans="1:2">
      <c r="A5309" s="7" t="s">
        <v>19</v>
      </c>
      <c r="B5309" s="1" t="s">
        <v>1689</v>
      </c>
    </row>
    <row r="5310" spans="1:2">
      <c r="A5310" s="7" t="s">
        <v>19</v>
      </c>
      <c r="B5310" s="1" t="s">
        <v>1690</v>
      </c>
    </row>
    <row r="5311" spans="1:2">
      <c r="A5311" s="7" t="s">
        <v>19</v>
      </c>
      <c r="B5311" s="1" t="s">
        <v>1691</v>
      </c>
    </row>
    <row r="5312" spans="1:2">
      <c r="A5312" s="7" t="s">
        <v>19</v>
      </c>
      <c r="B5312" s="1" t="s">
        <v>1692</v>
      </c>
    </row>
    <row r="5313" spans="1:2">
      <c r="A5313" s="7" t="s">
        <v>19</v>
      </c>
      <c r="B5313" s="1" t="s">
        <v>1693</v>
      </c>
    </row>
    <row r="5314" spans="1:2">
      <c r="A5314" s="7" t="s">
        <v>19</v>
      </c>
      <c r="B5314" s="1" t="s">
        <v>1694</v>
      </c>
    </row>
    <row r="5315" spans="1:2">
      <c r="A5315" s="7" t="s">
        <v>19</v>
      </c>
      <c r="B5315" s="1" t="s">
        <v>1695</v>
      </c>
    </row>
    <row r="5316" spans="1:2">
      <c r="A5316" s="7" t="s">
        <v>19</v>
      </c>
      <c r="B5316" s="1" t="s">
        <v>1696</v>
      </c>
    </row>
    <row r="5317" spans="1:2">
      <c r="A5317" s="7" t="s">
        <v>19</v>
      </c>
      <c r="B5317" s="1" t="s">
        <v>1697</v>
      </c>
    </row>
    <row r="5318" spans="1:2">
      <c r="A5318" s="7" t="s">
        <v>19</v>
      </c>
      <c r="B5318" s="1" t="s">
        <v>1698</v>
      </c>
    </row>
    <row r="5319" spans="1:2">
      <c r="A5319" s="7" t="s">
        <v>19</v>
      </c>
      <c r="B5319" s="1" t="s">
        <v>1699</v>
      </c>
    </row>
    <row r="5320" spans="1:2">
      <c r="A5320" s="7" t="s">
        <v>19</v>
      </c>
      <c r="B5320" s="1" t="s">
        <v>1700</v>
      </c>
    </row>
    <row r="5321" spans="1:2">
      <c r="A5321" s="7" t="s">
        <v>19</v>
      </c>
      <c r="B5321" s="1" t="s">
        <v>1701</v>
      </c>
    </row>
    <row r="5322" spans="1:2">
      <c r="A5322" s="7" t="s">
        <v>19</v>
      </c>
      <c r="B5322" s="1" t="s">
        <v>1702</v>
      </c>
    </row>
    <row r="5323" spans="1:2">
      <c r="A5323" s="7" t="s">
        <v>19</v>
      </c>
      <c r="B5323" s="1" t="s">
        <v>1703</v>
      </c>
    </row>
    <row r="5324" spans="1:2">
      <c r="A5324" s="7" t="s">
        <v>19</v>
      </c>
      <c r="B5324" s="1" t="s">
        <v>1704</v>
      </c>
    </row>
    <row r="5325" spans="1:2">
      <c r="A5325" s="7" t="s">
        <v>19</v>
      </c>
      <c r="B5325" s="1" t="s">
        <v>1705</v>
      </c>
    </row>
    <row r="5326" spans="1:2">
      <c r="A5326" s="7" t="s">
        <v>19</v>
      </c>
      <c r="B5326" s="1" t="s">
        <v>1706</v>
      </c>
    </row>
    <row r="5327" spans="1:2">
      <c r="A5327" s="7" t="s">
        <v>19</v>
      </c>
      <c r="B5327" s="1" t="s">
        <v>1707</v>
      </c>
    </row>
    <row r="5328" spans="1:2">
      <c r="A5328" s="7" t="s">
        <v>19</v>
      </c>
      <c r="B5328" s="1" t="s">
        <v>1708</v>
      </c>
    </row>
    <row r="5329" spans="1:2">
      <c r="A5329" s="7" t="s">
        <v>19</v>
      </c>
      <c r="B5329" s="1" t="s">
        <v>1709</v>
      </c>
    </row>
    <row r="5330" spans="1:2">
      <c r="A5330" s="7" t="s">
        <v>19</v>
      </c>
      <c r="B5330" s="1" t="s">
        <v>1710</v>
      </c>
    </row>
    <row r="5331" spans="1:2">
      <c r="A5331" s="7" t="s">
        <v>19</v>
      </c>
      <c r="B5331" s="1" t="s">
        <v>1711</v>
      </c>
    </row>
    <row r="5332" spans="1:2">
      <c r="A5332" s="7" t="s">
        <v>19</v>
      </c>
      <c r="B5332" s="1" t="s">
        <v>1712</v>
      </c>
    </row>
    <row r="5333" spans="1:2">
      <c r="A5333" s="7" t="s">
        <v>19</v>
      </c>
      <c r="B5333" s="1" t="s">
        <v>1713</v>
      </c>
    </row>
    <row r="5334" spans="1:2">
      <c r="A5334" s="7" t="s">
        <v>19</v>
      </c>
      <c r="B5334" s="1" t="s">
        <v>1714</v>
      </c>
    </row>
    <row r="5335" spans="1:2">
      <c r="A5335" s="7" t="s">
        <v>19</v>
      </c>
      <c r="B5335" s="1" t="s">
        <v>1715</v>
      </c>
    </row>
    <row r="5336" spans="1:2">
      <c r="A5336" s="7" t="s">
        <v>19</v>
      </c>
      <c r="B5336" s="1" t="s">
        <v>1716</v>
      </c>
    </row>
    <row r="5337" spans="1:2">
      <c r="A5337" s="7" t="s">
        <v>19</v>
      </c>
      <c r="B5337" s="1" t="s">
        <v>1717</v>
      </c>
    </row>
    <row r="5338" spans="1:2">
      <c r="A5338" s="7" t="s">
        <v>19</v>
      </c>
      <c r="B5338" s="1" t="s">
        <v>1718</v>
      </c>
    </row>
    <row r="5339" spans="1:2">
      <c r="A5339" s="7" t="s">
        <v>19</v>
      </c>
      <c r="B5339" s="1" t="s">
        <v>1719</v>
      </c>
    </row>
    <row r="5340" spans="1:2">
      <c r="A5340" s="7" t="s">
        <v>19</v>
      </c>
      <c r="B5340" s="1" t="s">
        <v>1720</v>
      </c>
    </row>
    <row r="5341" spans="1:2">
      <c r="A5341" s="7" t="s">
        <v>19</v>
      </c>
      <c r="B5341" s="1" t="s">
        <v>1721</v>
      </c>
    </row>
    <row r="5342" spans="1:2">
      <c r="A5342" s="7" t="s">
        <v>19</v>
      </c>
      <c r="B5342" s="1" t="s">
        <v>1722</v>
      </c>
    </row>
    <row r="5343" spans="1:2">
      <c r="A5343" s="7" t="s">
        <v>19</v>
      </c>
      <c r="B5343" s="1" t="s">
        <v>1723</v>
      </c>
    </row>
    <row r="5344" spans="1:2">
      <c r="A5344" s="7" t="s">
        <v>19</v>
      </c>
      <c r="B5344" s="1" t="s">
        <v>1724</v>
      </c>
    </row>
    <row r="5345" spans="1:2">
      <c r="A5345" s="7" t="s">
        <v>19</v>
      </c>
      <c r="B5345" s="1" t="s">
        <v>1725</v>
      </c>
    </row>
    <row r="5346" spans="1:2">
      <c r="A5346" s="7" t="s">
        <v>19</v>
      </c>
      <c r="B5346" s="1" t="s">
        <v>1556</v>
      </c>
    </row>
    <row r="5347" spans="1:2">
      <c r="A5347" s="7" t="s">
        <v>19</v>
      </c>
      <c r="B5347" s="1" t="s">
        <v>96</v>
      </c>
    </row>
    <row r="5348" spans="1:2">
      <c r="A5348" s="7" t="s">
        <v>19</v>
      </c>
      <c r="B5348" s="1" t="s">
        <v>1727</v>
      </c>
    </row>
    <row r="5349" spans="1:2">
      <c r="A5349" s="7" t="s">
        <v>19</v>
      </c>
      <c r="B5349" s="1"/>
    </row>
    <row r="5350" spans="1:2">
      <c r="A5350" s="7" t="s">
        <v>19</v>
      </c>
      <c r="B5350" s="8" t="s">
        <v>1728</v>
      </c>
    </row>
    <row r="5351" spans="1:2">
      <c r="A5351" s="7" t="s">
        <v>19</v>
      </c>
      <c r="B5351" s="1" t="s">
        <v>1729</v>
      </c>
    </row>
    <row r="5352" spans="1:2">
      <c r="A5352" s="7" t="s">
        <v>19</v>
      </c>
      <c r="B5352" s="1" t="s">
        <v>1730</v>
      </c>
    </row>
    <row r="5353" spans="1:2">
      <c r="A5353" s="7" t="s">
        <v>19</v>
      </c>
      <c r="B5353" s="1" t="s">
        <v>1731</v>
      </c>
    </row>
    <row r="5354" spans="1:2">
      <c r="A5354" s="7" t="s">
        <v>19</v>
      </c>
      <c r="B5354" s="1" t="s">
        <v>1732</v>
      </c>
    </row>
    <row r="5355" spans="1:2">
      <c r="A5355" s="7" t="s">
        <v>19</v>
      </c>
      <c r="B5355" s="1" t="s">
        <v>1733</v>
      </c>
    </row>
    <row r="5356" spans="1:2">
      <c r="A5356" s="7" t="s">
        <v>19</v>
      </c>
      <c r="B5356" s="1" t="s">
        <v>1761</v>
      </c>
    </row>
    <row r="5357" spans="1:2">
      <c r="A5357" s="7" t="s">
        <v>19</v>
      </c>
      <c r="B5357" s="1" t="s">
        <v>1734</v>
      </c>
    </row>
    <row r="5358" spans="1:2">
      <c r="A5358" s="7" t="s">
        <v>19</v>
      </c>
      <c r="B5358" s="1" t="s">
        <v>1735</v>
      </c>
    </row>
    <row r="5359" spans="1:2">
      <c r="A5359" s="7" t="s">
        <v>19</v>
      </c>
      <c r="B5359" s="1" t="s">
        <v>1736</v>
      </c>
    </row>
    <row r="5360" spans="1:2">
      <c r="A5360" s="7" t="s">
        <v>19</v>
      </c>
      <c r="B5360" s="1" t="s">
        <v>1737</v>
      </c>
    </row>
    <row r="5361" spans="1:2">
      <c r="A5361" s="7" t="s">
        <v>19</v>
      </c>
      <c r="B5361" s="1" t="s">
        <v>1738</v>
      </c>
    </row>
    <row r="5362" spans="1:2">
      <c r="A5362" s="7" t="s">
        <v>19</v>
      </c>
      <c r="B5362" s="1" t="s">
        <v>1739</v>
      </c>
    </row>
    <row r="5363" spans="1:2">
      <c r="A5363" s="7" t="s">
        <v>19</v>
      </c>
      <c r="B5363" s="1" t="s">
        <v>1740</v>
      </c>
    </row>
    <row r="5364" spans="1:2">
      <c r="A5364" s="7" t="s">
        <v>19</v>
      </c>
      <c r="B5364" s="1" t="s">
        <v>1741</v>
      </c>
    </row>
    <row r="5365" spans="1:2">
      <c r="A5365" s="7" t="s">
        <v>19</v>
      </c>
      <c r="B5365" s="1" t="s">
        <v>1742</v>
      </c>
    </row>
    <row r="5366" spans="1:2">
      <c r="A5366" s="7" t="s">
        <v>19</v>
      </c>
      <c r="B5366" s="1" t="s">
        <v>1743</v>
      </c>
    </row>
    <row r="5367" spans="1:2">
      <c r="A5367" s="7" t="s">
        <v>19</v>
      </c>
      <c r="B5367" s="1" t="s">
        <v>1744</v>
      </c>
    </row>
    <row r="5368" spans="1:2">
      <c r="A5368" s="7" t="s">
        <v>19</v>
      </c>
      <c r="B5368" s="1" t="s">
        <v>1745</v>
      </c>
    </row>
    <row r="5369" spans="1:2">
      <c r="A5369" s="7" t="s">
        <v>19</v>
      </c>
      <c r="B5369" s="1" t="s">
        <v>1746</v>
      </c>
    </row>
    <row r="5370" spans="1:2">
      <c r="A5370" s="7" t="s">
        <v>19</v>
      </c>
      <c r="B5370" s="1" t="s">
        <v>1747</v>
      </c>
    </row>
    <row r="5371" spans="1:2">
      <c r="A5371" s="7" t="s">
        <v>19</v>
      </c>
      <c r="B5371" s="1" t="s">
        <v>1748</v>
      </c>
    </row>
    <row r="5372" spans="1:2">
      <c r="A5372" s="7" t="s">
        <v>19</v>
      </c>
      <c r="B5372" s="1" t="s">
        <v>1749</v>
      </c>
    </row>
    <row r="5373" spans="1:2">
      <c r="A5373" s="7" t="s">
        <v>19</v>
      </c>
      <c r="B5373" s="1" t="s">
        <v>1750</v>
      </c>
    </row>
    <row r="5374" spans="1:2">
      <c r="A5374" s="7" t="s">
        <v>19</v>
      </c>
      <c r="B5374" s="1" t="s">
        <v>1751</v>
      </c>
    </row>
    <row r="5375" spans="1:2">
      <c r="A5375" s="7" t="s">
        <v>19</v>
      </c>
      <c r="B5375" s="1" t="s">
        <v>1752</v>
      </c>
    </row>
    <row r="5376" spans="1:2">
      <c r="A5376" s="7" t="s">
        <v>19</v>
      </c>
      <c r="B5376" s="1" t="s">
        <v>1753</v>
      </c>
    </row>
    <row r="5377" spans="1:2">
      <c r="A5377" s="7" t="s">
        <v>19</v>
      </c>
      <c r="B5377" s="1" t="s">
        <v>1754</v>
      </c>
    </row>
    <row r="5378" spans="1:2">
      <c r="A5378" s="7" t="s">
        <v>19</v>
      </c>
      <c r="B5378" s="1" t="s">
        <v>1755</v>
      </c>
    </row>
    <row r="5379" spans="1:2">
      <c r="A5379" s="7" t="s">
        <v>19</v>
      </c>
      <c r="B5379" s="1" t="s">
        <v>1756</v>
      </c>
    </row>
    <row r="5380" spans="1:2">
      <c r="A5380" s="7" t="s">
        <v>19</v>
      </c>
      <c r="B5380" s="1" t="s">
        <v>945</v>
      </c>
    </row>
    <row r="5381" spans="1:2">
      <c r="A5381" s="7" t="s">
        <v>19</v>
      </c>
      <c r="B5381" s="1" t="s">
        <v>946</v>
      </c>
    </row>
    <row r="5382" spans="1:2">
      <c r="A5382" s="7" t="s">
        <v>19</v>
      </c>
      <c r="B5382" s="1" t="s">
        <v>947</v>
      </c>
    </row>
    <row r="5383" spans="1:2">
      <c r="A5383" s="7" t="s">
        <v>19</v>
      </c>
      <c r="B5383" s="1" t="s">
        <v>1757</v>
      </c>
    </row>
    <row r="5384" spans="1:2">
      <c r="A5384" s="7" t="s">
        <v>19</v>
      </c>
      <c r="B5384" s="1" t="s">
        <v>1758</v>
      </c>
    </row>
    <row r="5385" spans="1:2">
      <c r="A5385" s="7" t="s">
        <v>19</v>
      </c>
      <c r="B5385" s="1" t="s">
        <v>1759</v>
      </c>
    </row>
    <row r="5386" spans="1:2">
      <c r="A5386" s="7" t="s">
        <v>19</v>
      </c>
      <c r="B5386" s="1" t="s">
        <v>1760</v>
      </c>
    </row>
    <row r="5387" spans="1:2">
      <c r="A5387" s="7" t="s">
        <v>19</v>
      </c>
      <c r="B5387" s="1" t="s">
        <v>96</v>
      </c>
    </row>
    <row r="5388" spans="1:2">
      <c r="A5388" s="7" t="s">
        <v>19</v>
      </c>
      <c r="B5388" s="1" t="s">
        <v>1968</v>
      </c>
    </row>
    <row r="5389" spans="1:2">
      <c r="A5389" s="7" t="s">
        <v>19</v>
      </c>
      <c r="B5389" s="1" t="s">
        <v>1969</v>
      </c>
    </row>
    <row r="5390" spans="1:2">
      <c r="A5390" s="7" t="s">
        <v>19</v>
      </c>
      <c r="B5390" s="1" t="s">
        <v>1970</v>
      </c>
    </row>
    <row r="5391" spans="1:2">
      <c r="A5391" s="7" t="s">
        <v>19</v>
      </c>
      <c r="B5391" s="1" t="s">
        <v>1971</v>
      </c>
    </row>
    <row r="5392" spans="1:2">
      <c r="A5392" s="7" t="s">
        <v>19</v>
      </c>
      <c r="B5392" s="1" t="s">
        <v>1972</v>
      </c>
    </row>
    <row r="5393" spans="1:2">
      <c r="A5393" s="7" t="s">
        <v>19</v>
      </c>
      <c r="B5393" s="1"/>
    </row>
    <row r="5394" spans="1:2">
      <c r="A5394" s="7" t="s">
        <v>19</v>
      </c>
      <c r="B5394" s="8" t="s">
        <v>891</v>
      </c>
    </row>
    <row r="5395" spans="1:2" s="131" customFormat="1">
      <c r="A5395" s="129" t="s">
        <v>19</v>
      </c>
      <c r="B5395" s="130" t="s">
        <v>3386</v>
      </c>
    </row>
    <row r="5396" spans="1:2">
      <c r="A5396" s="7" t="s">
        <v>19</v>
      </c>
      <c r="B5396" s="1" t="s">
        <v>892</v>
      </c>
    </row>
    <row r="5397" spans="1:2">
      <c r="A5397" s="7" t="s">
        <v>19</v>
      </c>
      <c r="B5397" s="1" t="s">
        <v>893</v>
      </c>
    </row>
    <row r="5398" spans="1:2">
      <c r="A5398" s="7" t="s">
        <v>19</v>
      </c>
      <c r="B5398" s="1" t="s">
        <v>894</v>
      </c>
    </row>
    <row r="5399" spans="1:2">
      <c r="A5399" s="7" t="s">
        <v>19</v>
      </c>
      <c r="B5399" s="1" t="s">
        <v>895</v>
      </c>
    </row>
    <row r="5400" spans="1:2">
      <c r="A5400" s="7" t="s">
        <v>19</v>
      </c>
      <c r="B5400" s="1"/>
    </row>
    <row r="5401" spans="1:2">
      <c r="A5401" s="7" t="s">
        <v>19</v>
      </c>
      <c r="B5401" s="1" t="s">
        <v>896</v>
      </c>
    </row>
    <row r="5402" spans="1:2">
      <c r="A5402" s="7" t="s">
        <v>19</v>
      </c>
      <c r="B5402" s="1" t="s">
        <v>897</v>
      </c>
    </row>
    <row r="5403" spans="1:2">
      <c r="A5403" s="7" t="s">
        <v>19</v>
      </c>
      <c r="B5403" s="1" t="s">
        <v>96</v>
      </c>
    </row>
    <row r="5404" spans="1:2">
      <c r="A5404" s="7" t="s">
        <v>19</v>
      </c>
      <c r="B5404" s="1" t="s">
        <v>898</v>
      </c>
    </row>
    <row r="5405" spans="1:2">
      <c r="A5405" s="7" t="s">
        <v>19</v>
      </c>
      <c r="B5405" s="1" t="s">
        <v>899</v>
      </c>
    </row>
    <row r="5406" spans="1:2">
      <c r="A5406" s="7" t="s">
        <v>19</v>
      </c>
      <c r="B5406" s="1" t="s">
        <v>900</v>
      </c>
    </row>
    <row r="5407" spans="1:2">
      <c r="A5407" s="7" t="s">
        <v>19</v>
      </c>
      <c r="B5407" s="1" t="s">
        <v>96</v>
      </c>
    </row>
    <row r="5408" spans="1:2" s="131" customFormat="1">
      <c r="A5408" s="129" t="s">
        <v>19</v>
      </c>
      <c r="B5408" s="130" t="s">
        <v>3432</v>
      </c>
    </row>
    <row r="5409" spans="1:2">
      <c r="A5409" s="7" t="s">
        <v>19</v>
      </c>
      <c r="B5409" s="1" t="s">
        <v>901</v>
      </c>
    </row>
    <row r="5410" spans="1:2">
      <c r="A5410" s="7" t="s">
        <v>19</v>
      </c>
      <c r="B5410" s="1" t="s">
        <v>902</v>
      </c>
    </row>
    <row r="5411" spans="1:2">
      <c r="A5411" s="7" t="s">
        <v>19</v>
      </c>
      <c r="B5411" s="1" t="s">
        <v>903</v>
      </c>
    </row>
    <row r="5412" spans="1:2">
      <c r="A5412" s="7" t="s">
        <v>19</v>
      </c>
      <c r="B5412" s="1" t="s">
        <v>904</v>
      </c>
    </row>
    <row r="5413" spans="1:2">
      <c r="A5413" s="7" t="s">
        <v>19</v>
      </c>
      <c r="B5413" s="1" t="s">
        <v>905</v>
      </c>
    </row>
    <row r="5414" spans="1:2">
      <c r="A5414" s="7" t="s">
        <v>19</v>
      </c>
      <c r="B5414" s="1" t="s">
        <v>906</v>
      </c>
    </row>
    <row r="5415" spans="1:2">
      <c r="A5415" s="7" t="s">
        <v>19</v>
      </c>
      <c r="B5415" s="1" t="s">
        <v>907</v>
      </c>
    </row>
    <row r="5416" spans="1:2">
      <c r="A5416" s="7" t="s">
        <v>19</v>
      </c>
      <c r="B5416" s="1"/>
    </row>
    <row r="5417" spans="1:2">
      <c r="A5417" s="7" t="s">
        <v>19</v>
      </c>
      <c r="B5417" s="1" t="s">
        <v>908</v>
      </c>
    </row>
    <row r="5418" spans="1:2">
      <c r="A5418" s="7" t="s">
        <v>19</v>
      </c>
      <c r="B5418" s="1" t="s">
        <v>909</v>
      </c>
    </row>
    <row r="5419" spans="1:2">
      <c r="A5419" s="7" t="s">
        <v>19</v>
      </c>
      <c r="B5419" s="1" t="s">
        <v>910</v>
      </c>
    </row>
    <row r="5420" spans="1:2">
      <c r="A5420" s="7" t="s">
        <v>19</v>
      </c>
      <c r="B5420" s="1" t="s">
        <v>911</v>
      </c>
    </row>
    <row r="5421" spans="1:2">
      <c r="A5421" s="7" t="s">
        <v>19</v>
      </c>
      <c r="B5421" s="1" t="s">
        <v>912</v>
      </c>
    </row>
    <row r="5422" spans="1:2">
      <c r="A5422" s="7" t="s">
        <v>19</v>
      </c>
      <c r="B5422" s="1" t="s">
        <v>913</v>
      </c>
    </row>
    <row r="5423" spans="1:2">
      <c r="A5423" s="7" t="s">
        <v>19</v>
      </c>
      <c r="B5423" s="1" t="s">
        <v>914</v>
      </c>
    </row>
    <row r="5424" spans="1:2">
      <c r="A5424" s="7" t="s">
        <v>19</v>
      </c>
      <c r="B5424" s="1" t="s">
        <v>915</v>
      </c>
    </row>
    <row r="5425" spans="1:2">
      <c r="A5425" s="7" t="s">
        <v>19</v>
      </c>
      <c r="B5425" s="1" t="s">
        <v>916</v>
      </c>
    </row>
    <row r="5426" spans="1:2">
      <c r="A5426" s="7" t="s">
        <v>19</v>
      </c>
      <c r="B5426" s="1" t="s">
        <v>917</v>
      </c>
    </row>
    <row r="5427" spans="1:2">
      <c r="A5427" s="7" t="s">
        <v>19</v>
      </c>
      <c r="B5427" s="1" t="s">
        <v>918</v>
      </c>
    </row>
    <row r="5428" spans="1:2">
      <c r="A5428" s="7" t="s">
        <v>19</v>
      </c>
      <c r="B5428" s="1"/>
    </row>
    <row r="5429" spans="1:2">
      <c r="A5429" s="7" t="s">
        <v>19</v>
      </c>
      <c r="B5429" s="1" t="s">
        <v>919</v>
      </c>
    </row>
    <row r="5430" spans="1:2">
      <c r="A5430" s="7" t="s">
        <v>19</v>
      </c>
      <c r="B5430" s="1" t="s">
        <v>920</v>
      </c>
    </row>
    <row r="5431" spans="1:2">
      <c r="A5431" s="7" t="s">
        <v>19</v>
      </c>
      <c r="B5431" s="1" t="s">
        <v>96</v>
      </c>
    </row>
    <row r="5432" spans="1:2">
      <c r="A5432" s="7" t="s">
        <v>19</v>
      </c>
      <c r="B5432" s="1" t="s">
        <v>921</v>
      </c>
    </row>
    <row r="5433" spans="1:2">
      <c r="A5433" s="7" t="s">
        <v>19</v>
      </c>
      <c r="B5433" s="1" t="s">
        <v>922</v>
      </c>
    </row>
    <row r="5434" spans="1:2">
      <c r="A5434" s="7" t="s">
        <v>19</v>
      </c>
      <c r="B5434" s="1" t="s">
        <v>923</v>
      </c>
    </row>
    <row r="5435" spans="1:2">
      <c r="A5435" s="7" t="s">
        <v>19</v>
      </c>
      <c r="B5435" s="1" t="s">
        <v>924</v>
      </c>
    </row>
    <row r="5436" spans="1:2">
      <c r="A5436" s="7" t="s">
        <v>19</v>
      </c>
      <c r="B5436" s="1" t="s">
        <v>925</v>
      </c>
    </row>
    <row r="5437" spans="1:2">
      <c r="A5437" s="7" t="s">
        <v>19</v>
      </c>
      <c r="B5437" s="1" t="s">
        <v>926</v>
      </c>
    </row>
    <row r="5438" spans="1:2">
      <c r="A5438" s="7" t="s">
        <v>19</v>
      </c>
      <c r="B5438" s="1" t="s">
        <v>927</v>
      </c>
    </row>
    <row r="5439" spans="1:2">
      <c r="A5439" s="7" t="s">
        <v>19</v>
      </c>
      <c r="B5439" s="1" t="s">
        <v>928</v>
      </c>
    </row>
    <row r="5440" spans="1:2">
      <c r="A5440" s="7" t="s">
        <v>19</v>
      </c>
      <c r="B5440" s="1" t="s">
        <v>929</v>
      </c>
    </row>
    <row r="5441" spans="1:2">
      <c r="A5441" s="7" t="s">
        <v>19</v>
      </c>
      <c r="B5441" s="1" t="s">
        <v>930</v>
      </c>
    </row>
    <row r="5442" spans="1:2">
      <c r="A5442" s="7" t="s">
        <v>19</v>
      </c>
      <c r="B5442" s="1" t="s">
        <v>931</v>
      </c>
    </row>
    <row r="5443" spans="1:2">
      <c r="A5443" s="7" t="s">
        <v>19</v>
      </c>
      <c r="B5443" s="1" t="s">
        <v>932</v>
      </c>
    </row>
    <row r="5444" spans="1:2">
      <c r="A5444" s="7" t="s">
        <v>19</v>
      </c>
      <c r="B5444" s="1" t="s">
        <v>933</v>
      </c>
    </row>
    <row r="5445" spans="1:2">
      <c r="A5445" s="7" t="s">
        <v>19</v>
      </c>
      <c r="B5445" s="1" t="s">
        <v>934</v>
      </c>
    </row>
    <row r="5446" spans="1:2">
      <c r="A5446" s="7" t="s">
        <v>19</v>
      </c>
      <c r="B5446" s="1" t="s">
        <v>935</v>
      </c>
    </row>
    <row r="5447" spans="1:2">
      <c r="A5447" s="7" t="s">
        <v>19</v>
      </c>
      <c r="B5447" s="1" t="s">
        <v>936</v>
      </c>
    </row>
    <row r="5448" spans="1:2">
      <c r="A5448" s="7" t="s">
        <v>19</v>
      </c>
      <c r="B5448" s="1" t="s">
        <v>937</v>
      </c>
    </row>
    <row r="5449" spans="1:2">
      <c r="A5449" s="7" t="s">
        <v>19</v>
      </c>
      <c r="B5449" s="1" t="s">
        <v>938</v>
      </c>
    </row>
    <row r="5450" spans="1:2">
      <c r="A5450" s="7" t="s">
        <v>19</v>
      </c>
      <c r="B5450" s="1" t="s">
        <v>939</v>
      </c>
    </row>
    <row r="5451" spans="1:2">
      <c r="A5451" s="7" t="s">
        <v>19</v>
      </c>
      <c r="B5451" s="1" t="s">
        <v>940</v>
      </c>
    </row>
    <row r="5452" spans="1:2">
      <c r="A5452" s="7" t="s">
        <v>19</v>
      </c>
      <c r="B5452" s="1" t="s">
        <v>941</v>
      </c>
    </row>
    <row r="5453" spans="1:2">
      <c r="A5453" s="7" t="s">
        <v>19</v>
      </c>
      <c r="B5453" s="1" t="s">
        <v>942</v>
      </c>
    </row>
    <row r="5454" spans="1:2">
      <c r="A5454" s="7" t="s">
        <v>19</v>
      </c>
      <c r="B5454" s="1" t="s">
        <v>943</v>
      </c>
    </row>
    <row r="5455" spans="1:2">
      <c r="A5455" s="7" t="s">
        <v>19</v>
      </c>
      <c r="B5455" s="1" t="s">
        <v>944</v>
      </c>
    </row>
    <row r="5456" spans="1:2">
      <c r="A5456" s="7" t="s">
        <v>19</v>
      </c>
      <c r="B5456" s="1" t="s">
        <v>945</v>
      </c>
    </row>
    <row r="5457" spans="1:2">
      <c r="A5457" s="7" t="s">
        <v>19</v>
      </c>
      <c r="B5457" s="1" t="s">
        <v>946</v>
      </c>
    </row>
    <row r="5458" spans="1:2">
      <c r="A5458" s="7" t="s">
        <v>19</v>
      </c>
      <c r="B5458" s="1" t="s">
        <v>947</v>
      </c>
    </row>
    <row r="5459" spans="1:2">
      <c r="A5459" s="7" t="s">
        <v>19</v>
      </c>
      <c r="B5459" s="1" t="s">
        <v>96</v>
      </c>
    </row>
    <row r="5460" spans="1:2">
      <c r="A5460" s="7" t="s">
        <v>19</v>
      </c>
      <c r="B5460" s="1" t="s">
        <v>948</v>
      </c>
    </row>
    <row r="5461" spans="1:2">
      <c r="A5461" s="7" t="s">
        <v>19</v>
      </c>
      <c r="B5461" s="1" t="s">
        <v>949</v>
      </c>
    </row>
    <row r="5462" spans="1:2">
      <c r="A5462" s="7" t="s">
        <v>19</v>
      </c>
      <c r="B5462" s="1" t="s">
        <v>950</v>
      </c>
    </row>
    <row r="5463" spans="1:2">
      <c r="A5463" s="7" t="s">
        <v>19</v>
      </c>
      <c r="B5463" s="1" t="s">
        <v>1858</v>
      </c>
    </row>
    <row r="5464" spans="1:2">
      <c r="A5464" s="7" t="s">
        <v>19</v>
      </c>
      <c r="B5464" s="1" t="s">
        <v>309</v>
      </c>
    </row>
    <row r="5465" spans="1:2">
      <c r="A5465" s="7" t="s">
        <v>19</v>
      </c>
      <c r="B5465" s="1" t="s">
        <v>310</v>
      </c>
    </row>
    <row r="5466" spans="1:2">
      <c r="A5466" s="7" t="s">
        <v>19</v>
      </c>
      <c r="B5466" s="1" t="s">
        <v>311</v>
      </c>
    </row>
    <row r="5467" spans="1:2">
      <c r="A5467" s="7" t="s">
        <v>19</v>
      </c>
      <c r="B5467" s="1" t="s">
        <v>312</v>
      </c>
    </row>
    <row r="5468" spans="1:2">
      <c r="A5468" s="7" t="s">
        <v>19</v>
      </c>
      <c r="B5468" s="1" t="s">
        <v>313</v>
      </c>
    </row>
    <row r="5469" spans="1:2">
      <c r="A5469" s="7" t="s">
        <v>19</v>
      </c>
      <c r="B5469" s="1" t="s">
        <v>314</v>
      </c>
    </row>
    <row r="5470" spans="1:2">
      <c r="A5470" s="7" t="s">
        <v>19</v>
      </c>
      <c r="B5470" s="1" t="s">
        <v>315</v>
      </c>
    </row>
    <row r="5471" spans="1:2">
      <c r="A5471" s="7" t="s">
        <v>19</v>
      </c>
      <c r="B5471" s="1" t="s">
        <v>316</v>
      </c>
    </row>
    <row r="5472" spans="1:2">
      <c r="A5472" s="7" t="s">
        <v>19</v>
      </c>
      <c r="B5472" s="1" t="s">
        <v>317</v>
      </c>
    </row>
    <row r="5473" spans="1:19">
      <c r="A5473" s="7" t="s">
        <v>19</v>
      </c>
      <c r="B5473" s="1" t="s">
        <v>318</v>
      </c>
    </row>
    <row r="5474" spans="1:19">
      <c r="A5474" s="7" t="s">
        <v>19</v>
      </c>
      <c r="B5474" s="1" t="s">
        <v>625</v>
      </c>
    </row>
    <row r="5475" spans="1:19">
      <c r="A5475" s="7" t="s">
        <v>19</v>
      </c>
      <c r="B5475" s="1" t="s">
        <v>951</v>
      </c>
    </row>
    <row r="5476" spans="1:19">
      <c r="A5476" s="7" t="s">
        <v>19</v>
      </c>
      <c r="B5476" s="1" t="s">
        <v>952</v>
      </c>
    </row>
    <row r="5477" spans="1:19">
      <c r="A5477" s="7" t="s">
        <v>19</v>
      </c>
      <c r="B5477" s="1" t="s">
        <v>625</v>
      </c>
    </row>
    <row r="5478" spans="1:19">
      <c r="A5478" s="7" t="s">
        <v>19</v>
      </c>
      <c r="B5478" s="1" t="s">
        <v>96</v>
      </c>
    </row>
    <row r="5479" spans="1:19">
      <c r="A5479" s="7" t="s">
        <v>19</v>
      </c>
      <c r="B5479" s="1" t="s">
        <v>953</v>
      </c>
    </row>
    <row r="5480" spans="1:19">
      <c r="A5480" s="7" t="s">
        <v>19</v>
      </c>
      <c r="B5480" s="1" t="s">
        <v>954</v>
      </c>
    </row>
    <row r="5481" spans="1:19">
      <c r="A5481" s="7" t="s">
        <v>19</v>
      </c>
      <c r="B5481" s="1" t="s">
        <v>96</v>
      </c>
    </row>
    <row r="5482" spans="1:19">
      <c r="A5482" s="7" t="s">
        <v>19</v>
      </c>
      <c r="B5482" s="1" t="s">
        <v>955</v>
      </c>
      <c r="O5482" t="s">
        <v>1087</v>
      </c>
    </row>
    <row r="5483" spans="1:19">
      <c r="A5483" s="7" t="s">
        <v>19</v>
      </c>
      <c r="B5483" s="1" t="s">
        <v>956</v>
      </c>
    </row>
    <row r="5484" spans="1:19">
      <c r="A5484" s="7" t="s">
        <v>19</v>
      </c>
      <c r="B5484" s="1" t="s">
        <v>957</v>
      </c>
      <c r="O5484" t="s">
        <v>1088</v>
      </c>
    </row>
    <row r="5485" spans="1:19">
      <c r="A5485" s="7" t="s">
        <v>19</v>
      </c>
      <c r="B5485" s="1" t="s">
        <v>958</v>
      </c>
      <c r="O5485" t="s">
        <v>1089</v>
      </c>
      <c r="S5485" t="s">
        <v>1090</v>
      </c>
    </row>
    <row r="5486" spans="1:19">
      <c r="A5486" s="7" t="s">
        <v>19</v>
      </c>
      <c r="B5486" s="1" t="s">
        <v>959</v>
      </c>
      <c r="O5486" t="s">
        <v>1091</v>
      </c>
      <c r="S5486" t="s">
        <v>1092</v>
      </c>
    </row>
    <row r="5487" spans="1:19">
      <c r="A5487" s="7" t="s">
        <v>19</v>
      </c>
      <c r="B5487" s="1" t="s">
        <v>960</v>
      </c>
      <c r="O5487" t="s">
        <v>1093</v>
      </c>
    </row>
    <row r="5488" spans="1:19">
      <c r="A5488" s="7" t="s">
        <v>19</v>
      </c>
      <c r="B5488" s="1" t="s">
        <v>961</v>
      </c>
      <c r="O5488" t="s">
        <v>1094</v>
      </c>
    </row>
    <row r="5489" spans="1:20">
      <c r="A5489" s="7" t="s">
        <v>19</v>
      </c>
      <c r="B5489" s="1" t="s">
        <v>962</v>
      </c>
      <c r="O5489" t="s">
        <v>1095</v>
      </c>
    </row>
    <row r="5490" spans="1:20">
      <c r="A5490" s="7" t="s">
        <v>19</v>
      </c>
      <c r="B5490" s="1" t="s">
        <v>963</v>
      </c>
      <c r="O5490" t="s">
        <v>1096</v>
      </c>
    </row>
    <row r="5491" spans="1:20">
      <c r="A5491" s="7" t="s">
        <v>19</v>
      </c>
      <c r="B5491" s="1" t="s">
        <v>964</v>
      </c>
      <c r="O5491" t="s">
        <v>1097</v>
      </c>
    </row>
    <row r="5492" spans="1:20">
      <c r="A5492" s="7" t="s">
        <v>19</v>
      </c>
      <c r="B5492" s="1" t="s">
        <v>965</v>
      </c>
      <c r="O5492" t="s">
        <v>1098</v>
      </c>
    </row>
    <row r="5493" spans="1:20">
      <c r="A5493" s="7" t="s">
        <v>19</v>
      </c>
      <c r="B5493" s="1" t="s">
        <v>966</v>
      </c>
      <c r="O5493" t="s">
        <v>1099</v>
      </c>
    </row>
    <row r="5494" spans="1:20">
      <c r="A5494" s="7" t="s">
        <v>19</v>
      </c>
      <c r="B5494" s="1" t="s">
        <v>967</v>
      </c>
      <c r="O5494" t="s">
        <v>1100</v>
      </c>
    </row>
    <row r="5495" spans="1:20">
      <c r="A5495" s="7" t="s">
        <v>19</v>
      </c>
      <c r="B5495" s="1" t="s">
        <v>968</v>
      </c>
      <c r="O5495" t="s">
        <v>1101</v>
      </c>
      <c r="T5495" t="s">
        <v>1102</v>
      </c>
    </row>
    <row r="5496" spans="1:20">
      <c r="A5496" s="7" t="s">
        <v>19</v>
      </c>
      <c r="B5496" s="1" t="s">
        <v>969</v>
      </c>
      <c r="O5496" t="s">
        <v>1103</v>
      </c>
    </row>
    <row r="5497" spans="1:20">
      <c r="A5497" s="7" t="s">
        <v>19</v>
      </c>
      <c r="B5497" s="1" t="s">
        <v>970</v>
      </c>
      <c r="O5497" t="s">
        <v>1104</v>
      </c>
    </row>
    <row r="5498" spans="1:20">
      <c r="A5498" s="7" t="s">
        <v>19</v>
      </c>
      <c r="B5498" s="1" t="s">
        <v>971</v>
      </c>
      <c r="O5498" t="s">
        <v>1105</v>
      </c>
    </row>
    <row r="5499" spans="1:20">
      <c r="A5499" s="7" t="s">
        <v>19</v>
      </c>
      <c r="B5499" s="1" t="s">
        <v>972</v>
      </c>
      <c r="O5499" t="s">
        <v>1106</v>
      </c>
    </row>
    <row r="5500" spans="1:20">
      <c r="A5500" s="7" t="s">
        <v>19</v>
      </c>
      <c r="B5500" s="1" t="s">
        <v>973</v>
      </c>
      <c r="O5500" t="s">
        <v>1107</v>
      </c>
    </row>
    <row r="5501" spans="1:20">
      <c r="A5501" s="7" t="s">
        <v>19</v>
      </c>
      <c r="B5501" s="1" t="s">
        <v>974</v>
      </c>
      <c r="O5501" t="s">
        <v>1100</v>
      </c>
    </row>
    <row r="5502" spans="1:20">
      <c r="A5502" s="7" t="s">
        <v>19</v>
      </c>
      <c r="B5502" s="1" t="s">
        <v>975</v>
      </c>
      <c r="O5502" t="s">
        <v>1108</v>
      </c>
    </row>
    <row r="5503" spans="1:20">
      <c r="A5503" s="7" t="s">
        <v>19</v>
      </c>
      <c r="B5503" s="1" t="s">
        <v>976</v>
      </c>
      <c r="O5503" t="s">
        <v>1109</v>
      </c>
    </row>
    <row r="5504" spans="1:20">
      <c r="A5504" s="7" t="s">
        <v>19</v>
      </c>
      <c r="B5504" s="1" t="s">
        <v>977</v>
      </c>
      <c r="O5504" t="s">
        <v>317</v>
      </c>
    </row>
    <row r="5505" spans="1:15">
      <c r="A5505" s="7" t="s">
        <v>19</v>
      </c>
      <c r="B5505" s="1" t="s">
        <v>978</v>
      </c>
      <c r="O5505" t="s">
        <v>96</v>
      </c>
    </row>
    <row r="5506" spans="1:15">
      <c r="A5506" s="7" t="s">
        <v>19</v>
      </c>
      <c r="B5506" s="1" t="s">
        <v>979</v>
      </c>
      <c r="O5506" t="s">
        <v>1110</v>
      </c>
    </row>
    <row r="5507" spans="1:15">
      <c r="A5507" s="7" t="s">
        <v>19</v>
      </c>
      <c r="B5507" s="1" t="s">
        <v>980</v>
      </c>
      <c r="O5507" t="s">
        <v>1111</v>
      </c>
    </row>
    <row r="5508" spans="1:15">
      <c r="A5508" s="7" t="s">
        <v>19</v>
      </c>
      <c r="B5508" s="1" t="s">
        <v>981</v>
      </c>
      <c r="O5508" t="s">
        <v>1112</v>
      </c>
    </row>
    <row r="5509" spans="1:15">
      <c r="A5509" s="7" t="s">
        <v>19</v>
      </c>
      <c r="B5509" s="1" t="s">
        <v>982</v>
      </c>
      <c r="O5509" t="s">
        <v>1113</v>
      </c>
    </row>
    <row r="5510" spans="1:15">
      <c r="A5510" s="7" t="s">
        <v>19</v>
      </c>
      <c r="B5510" s="1" t="s">
        <v>983</v>
      </c>
      <c r="O5510" t="s">
        <v>1114</v>
      </c>
    </row>
    <row r="5511" spans="1:15">
      <c r="A5511" s="7" t="s">
        <v>19</v>
      </c>
      <c r="B5511" s="1" t="s">
        <v>984</v>
      </c>
      <c r="O5511" t="s">
        <v>1115</v>
      </c>
    </row>
    <row r="5512" spans="1:15">
      <c r="A5512" s="7" t="s">
        <v>19</v>
      </c>
      <c r="B5512" s="1" t="s">
        <v>985</v>
      </c>
      <c r="O5512" t="s">
        <v>1116</v>
      </c>
    </row>
    <row r="5513" spans="1:15">
      <c r="A5513" s="7" t="s">
        <v>19</v>
      </c>
      <c r="B5513" s="1" t="s">
        <v>986</v>
      </c>
      <c r="O5513" t="s">
        <v>1117</v>
      </c>
    </row>
    <row r="5514" spans="1:15">
      <c r="A5514" s="7" t="s">
        <v>19</v>
      </c>
      <c r="B5514" s="1" t="s">
        <v>987</v>
      </c>
    </row>
    <row r="5515" spans="1:15">
      <c r="A5515" s="7" t="s">
        <v>19</v>
      </c>
      <c r="B5515" s="1" t="s">
        <v>988</v>
      </c>
    </row>
    <row r="5516" spans="1:15">
      <c r="A5516" s="7" t="s">
        <v>19</v>
      </c>
      <c r="B5516" s="1" t="s">
        <v>989</v>
      </c>
    </row>
    <row r="5517" spans="1:15">
      <c r="A5517" s="7" t="s">
        <v>19</v>
      </c>
      <c r="B5517" s="1" t="s">
        <v>990</v>
      </c>
    </row>
    <row r="5518" spans="1:15">
      <c r="A5518" s="7" t="s">
        <v>19</v>
      </c>
      <c r="B5518" s="1" t="s">
        <v>991</v>
      </c>
    </row>
    <row r="5519" spans="1:15">
      <c r="A5519" s="7" t="s">
        <v>19</v>
      </c>
      <c r="B5519" s="1" t="s">
        <v>992</v>
      </c>
    </row>
    <row r="5520" spans="1:15">
      <c r="A5520" s="7" t="s">
        <v>19</v>
      </c>
      <c r="B5520" s="1" t="s">
        <v>993</v>
      </c>
    </row>
    <row r="5521" spans="1:2">
      <c r="A5521" s="7" t="s">
        <v>19</v>
      </c>
      <c r="B5521" s="1" t="s">
        <v>994</v>
      </c>
    </row>
    <row r="5522" spans="1:2">
      <c r="A5522" s="7" t="s">
        <v>19</v>
      </c>
      <c r="B5522" s="1" t="s">
        <v>96</v>
      </c>
    </row>
    <row r="5523" spans="1:2">
      <c r="A5523" s="7" t="s">
        <v>19</v>
      </c>
      <c r="B5523" s="1" t="s">
        <v>995</v>
      </c>
    </row>
    <row r="5524" spans="1:2">
      <c r="A5524" s="7" t="s">
        <v>19</v>
      </c>
      <c r="B5524" s="1" t="s">
        <v>996</v>
      </c>
    </row>
    <row r="5525" spans="1:2" s="131" customFormat="1">
      <c r="A5525" s="129" t="s">
        <v>19</v>
      </c>
      <c r="B5525" s="130" t="s">
        <v>1864</v>
      </c>
    </row>
    <row r="5526" spans="1:2" s="131" customFormat="1">
      <c r="A5526" s="129" t="s">
        <v>19</v>
      </c>
      <c r="B5526" s="130" t="s">
        <v>3071</v>
      </c>
    </row>
    <row r="5527" spans="1:2" s="131" customFormat="1">
      <c r="A5527" s="129" t="s">
        <v>19</v>
      </c>
      <c r="B5527" s="130" t="s">
        <v>1866</v>
      </c>
    </row>
    <row r="5528" spans="1:2" s="131" customFormat="1">
      <c r="A5528" s="129" t="s">
        <v>19</v>
      </c>
      <c r="B5528" s="130" t="s">
        <v>96</v>
      </c>
    </row>
    <row r="5529" spans="1:2" s="131" customFormat="1">
      <c r="A5529" s="129" t="s">
        <v>19</v>
      </c>
      <c r="B5529" s="130" t="s">
        <v>1863</v>
      </c>
    </row>
    <row r="5530" spans="1:2" s="131" customFormat="1">
      <c r="A5530" s="129" t="s">
        <v>19</v>
      </c>
      <c r="B5530" s="130" t="s">
        <v>1862</v>
      </c>
    </row>
    <row r="5531" spans="1:2" s="131" customFormat="1">
      <c r="A5531" s="129" t="s">
        <v>19</v>
      </c>
      <c r="B5531" s="130" t="s">
        <v>3071</v>
      </c>
    </row>
    <row r="5532" spans="1:2" s="131" customFormat="1">
      <c r="A5532" s="129" t="s">
        <v>19</v>
      </c>
      <c r="B5532" s="130"/>
    </row>
    <row r="5533" spans="1:2" s="131" customFormat="1">
      <c r="A5533" s="129" t="s">
        <v>19</v>
      </c>
      <c r="B5533" s="130" t="s">
        <v>997</v>
      </c>
    </row>
    <row r="5534" spans="1:2" s="131" customFormat="1">
      <c r="A5534" s="129" t="s">
        <v>19</v>
      </c>
      <c r="B5534" s="130" t="s">
        <v>999</v>
      </c>
    </row>
    <row r="5535" spans="1:2" s="131" customFormat="1">
      <c r="A5535" s="129" t="s">
        <v>19</v>
      </c>
      <c r="B5535" s="130" t="s">
        <v>1000</v>
      </c>
    </row>
    <row r="5536" spans="1:2" s="131" customFormat="1">
      <c r="A5536" s="129" t="s">
        <v>19</v>
      </c>
      <c r="B5536" s="130" t="s">
        <v>1002</v>
      </c>
    </row>
    <row r="5537" spans="1:2" s="131" customFormat="1">
      <c r="A5537" s="129" t="s">
        <v>19</v>
      </c>
      <c r="B5537" s="130" t="s">
        <v>1001</v>
      </c>
    </row>
    <row r="5538" spans="1:2" s="131" customFormat="1">
      <c r="A5538" s="129" t="s">
        <v>19</v>
      </c>
      <c r="B5538" s="130" t="s">
        <v>3116</v>
      </c>
    </row>
    <row r="5539" spans="1:2" s="131" customFormat="1">
      <c r="A5539" s="129" t="s">
        <v>19</v>
      </c>
      <c r="B5539" s="130" t="s">
        <v>650</v>
      </c>
    </row>
    <row r="5540" spans="1:2" s="131" customFormat="1">
      <c r="A5540" s="129" t="s">
        <v>19</v>
      </c>
      <c r="B5540" s="130" t="s">
        <v>625</v>
      </c>
    </row>
    <row r="5541" spans="1:2" s="131" customFormat="1">
      <c r="A5541" s="129" t="s">
        <v>19</v>
      </c>
      <c r="B5541" s="130" t="s">
        <v>1003</v>
      </c>
    </row>
    <row r="5542" spans="1:2" s="131" customFormat="1">
      <c r="A5542" s="129" t="s">
        <v>19</v>
      </c>
      <c r="B5542" s="130" t="s">
        <v>3146</v>
      </c>
    </row>
    <row r="5543" spans="1:2" s="131" customFormat="1">
      <c r="A5543" s="129" t="s">
        <v>19</v>
      </c>
      <c r="B5543" s="130" t="s">
        <v>650</v>
      </c>
    </row>
    <row r="5544" spans="1:2" s="131" customFormat="1">
      <c r="A5544" s="129" t="s">
        <v>19</v>
      </c>
      <c r="B5544" s="130" t="s">
        <v>625</v>
      </c>
    </row>
    <row r="5545" spans="1:2" s="131" customFormat="1">
      <c r="A5545" s="129" t="s">
        <v>19</v>
      </c>
      <c r="B5545" s="130" t="s">
        <v>2870</v>
      </c>
    </row>
    <row r="5546" spans="1:2" s="131" customFormat="1">
      <c r="A5546" s="129" t="s">
        <v>19</v>
      </c>
      <c r="B5546" s="130" t="s">
        <v>2871</v>
      </c>
    </row>
    <row r="5547" spans="1:2" s="131" customFormat="1">
      <c r="A5547" s="129" t="s">
        <v>19</v>
      </c>
      <c r="B5547" s="130" t="s">
        <v>3149</v>
      </c>
    </row>
    <row r="5548" spans="1:2" s="131" customFormat="1">
      <c r="A5548" s="129" t="s">
        <v>19</v>
      </c>
      <c r="B5548" s="130" t="s">
        <v>1005</v>
      </c>
    </row>
    <row r="5549" spans="1:2" s="131" customFormat="1">
      <c r="A5549" s="129" t="s">
        <v>19</v>
      </c>
      <c r="B5549" s="130" t="s">
        <v>96</v>
      </c>
    </row>
    <row r="5550" spans="1:2" s="131" customFormat="1">
      <c r="A5550" s="129" t="s">
        <v>19</v>
      </c>
      <c r="B5550" s="130" t="s">
        <v>1006</v>
      </c>
    </row>
    <row r="5551" spans="1:2" s="131" customFormat="1">
      <c r="A5551" s="129" t="s">
        <v>19</v>
      </c>
      <c r="B5551" s="130" t="s">
        <v>1007</v>
      </c>
    </row>
    <row r="5552" spans="1:2" s="131" customFormat="1">
      <c r="A5552" s="129" t="s">
        <v>19</v>
      </c>
      <c r="B5552" s="130" t="s">
        <v>3071</v>
      </c>
    </row>
    <row r="5553" spans="1:2" s="131" customFormat="1">
      <c r="A5553" s="129" t="s">
        <v>19</v>
      </c>
      <c r="B5553" s="130"/>
    </row>
    <row r="5554" spans="1:2" s="131" customFormat="1">
      <c r="A5554" s="129" t="s">
        <v>19</v>
      </c>
      <c r="B5554" s="130" t="s">
        <v>997</v>
      </c>
    </row>
    <row r="5555" spans="1:2" s="131" customFormat="1">
      <c r="A5555" s="129" t="s">
        <v>19</v>
      </c>
      <c r="B5555" s="130" t="s">
        <v>999</v>
      </c>
    </row>
    <row r="5556" spans="1:2" s="131" customFormat="1">
      <c r="A5556" s="129" t="s">
        <v>19</v>
      </c>
      <c r="B5556" s="130" t="s">
        <v>3330</v>
      </c>
    </row>
    <row r="5557" spans="1:2" s="131" customFormat="1">
      <c r="A5557" s="129" t="s">
        <v>19</v>
      </c>
      <c r="B5557" s="130" t="s">
        <v>1002</v>
      </c>
    </row>
    <row r="5558" spans="1:2" s="131" customFormat="1">
      <c r="A5558" s="129" t="s">
        <v>19</v>
      </c>
      <c r="B5558" s="130" t="s">
        <v>1001</v>
      </c>
    </row>
    <row r="5559" spans="1:2" s="131" customFormat="1">
      <c r="A5559" s="129" t="s">
        <v>19</v>
      </c>
      <c r="B5559" s="130" t="s">
        <v>3117</v>
      </c>
    </row>
    <row r="5560" spans="1:2" s="131" customFormat="1">
      <c r="A5560" s="129" t="s">
        <v>19</v>
      </c>
      <c r="B5560" s="130" t="s">
        <v>650</v>
      </c>
    </row>
    <row r="5561" spans="1:2" s="131" customFormat="1">
      <c r="A5561" s="129" t="s">
        <v>19</v>
      </c>
      <c r="B5561" s="130" t="s">
        <v>625</v>
      </c>
    </row>
    <row r="5562" spans="1:2" s="131" customFormat="1">
      <c r="A5562" s="129" t="s">
        <v>19</v>
      </c>
      <c r="B5562" s="130"/>
    </row>
    <row r="5563" spans="1:2" s="131" customFormat="1">
      <c r="A5563" s="129" t="s">
        <v>19</v>
      </c>
      <c r="B5563" s="130" t="s">
        <v>1008</v>
      </c>
    </row>
    <row r="5564" spans="1:2" s="131" customFormat="1">
      <c r="A5564" s="129" t="s">
        <v>19</v>
      </c>
      <c r="B5564" s="130" t="s">
        <v>3468</v>
      </c>
    </row>
    <row r="5565" spans="1:2" s="131" customFormat="1">
      <c r="A5565" s="129" t="s">
        <v>19</v>
      </c>
      <c r="B5565" s="130" t="s">
        <v>1003</v>
      </c>
    </row>
    <row r="5566" spans="1:2" s="131" customFormat="1">
      <c r="A5566" s="129" t="s">
        <v>19</v>
      </c>
      <c r="B5566" s="130" t="s">
        <v>1009</v>
      </c>
    </row>
    <row r="5567" spans="1:2" s="131" customFormat="1">
      <c r="A5567" s="129" t="s">
        <v>19</v>
      </c>
      <c r="B5567" s="130" t="s">
        <v>2877</v>
      </c>
    </row>
    <row r="5568" spans="1:2" s="131" customFormat="1">
      <c r="A5568" s="129" t="s">
        <v>19</v>
      </c>
      <c r="B5568" s="130" t="s">
        <v>625</v>
      </c>
    </row>
    <row r="5569" spans="1:2" s="131" customFormat="1">
      <c r="A5569" s="129" t="s">
        <v>19</v>
      </c>
      <c r="B5569" s="130"/>
    </row>
    <row r="5570" spans="1:2" s="131" customFormat="1">
      <c r="A5570" s="129" t="s">
        <v>19</v>
      </c>
      <c r="B5570" s="130" t="s">
        <v>1010</v>
      </c>
    </row>
    <row r="5571" spans="1:2" s="131" customFormat="1">
      <c r="A5571" s="129" t="s">
        <v>19</v>
      </c>
      <c r="B5571" s="130" t="s">
        <v>1011</v>
      </c>
    </row>
    <row r="5572" spans="1:2" s="131" customFormat="1">
      <c r="A5572" s="129" t="s">
        <v>19</v>
      </c>
      <c r="B5572" s="130" t="s">
        <v>1012</v>
      </c>
    </row>
    <row r="5573" spans="1:2" s="131" customFormat="1">
      <c r="A5573" s="129" t="s">
        <v>19</v>
      </c>
      <c r="B5573" s="130" t="s">
        <v>2780</v>
      </c>
    </row>
    <row r="5574" spans="1:2" s="131" customFormat="1">
      <c r="A5574" s="129" t="s">
        <v>19</v>
      </c>
      <c r="B5574" s="130" t="s">
        <v>1013</v>
      </c>
    </row>
    <row r="5575" spans="1:2" s="131" customFormat="1">
      <c r="A5575" s="129" t="s">
        <v>19</v>
      </c>
      <c r="B5575" s="130" t="s">
        <v>1014</v>
      </c>
    </row>
    <row r="5576" spans="1:2" s="131" customFormat="1">
      <c r="A5576" s="129" t="s">
        <v>19</v>
      </c>
      <c r="B5576" s="130" t="s">
        <v>2700</v>
      </c>
    </row>
    <row r="5577" spans="1:2" s="131" customFormat="1">
      <c r="A5577" s="129" t="s">
        <v>19</v>
      </c>
      <c r="B5577" s="130" t="s">
        <v>1015</v>
      </c>
    </row>
    <row r="5578" spans="1:2" s="131" customFormat="1">
      <c r="A5578" s="129" t="s">
        <v>19</v>
      </c>
      <c r="B5578" s="130" t="s">
        <v>1016</v>
      </c>
    </row>
    <row r="5579" spans="1:2" s="131" customFormat="1">
      <c r="A5579" s="129" t="s">
        <v>19</v>
      </c>
      <c r="B5579" s="130" t="s">
        <v>1017</v>
      </c>
    </row>
    <row r="5580" spans="1:2" s="131" customFormat="1">
      <c r="A5580" s="129" t="s">
        <v>19</v>
      </c>
      <c r="B5580" s="130" t="s">
        <v>1018</v>
      </c>
    </row>
    <row r="5581" spans="1:2" s="131" customFormat="1">
      <c r="A5581" s="129" t="s">
        <v>19</v>
      </c>
      <c r="B5581" s="130" t="s">
        <v>317</v>
      </c>
    </row>
    <row r="5582" spans="1:2" s="131" customFormat="1">
      <c r="A5582" s="129" t="s">
        <v>19</v>
      </c>
      <c r="B5582" s="130"/>
    </row>
    <row r="5583" spans="1:2" s="131" customFormat="1">
      <c r="A5583" s="129" t="s">
        <v>19</v>
      </c>
      <c r="B5583" s="130" t="s">
        <v>3331</v>
      </c>
    </row>
    <row r="5584" spans="1:2" s="131" customFormat="1">
      <c r="A5584" s="129" t="s">
        <v>19</v>
      </c>
      <c r="B5584" s="130" t="s">
        <v>3332</v>
      </c>
    </row>
    <row r="5585" spans="1:2" s="131" customFormat="1">
      <c r="A5585" s="129" t="s">
        <v>19</v>
      </c>
      <c r="B5585" s="130" t="s">
        <v>1004</v>
      </c>
    </row>
    <row r="5586" spans="1:2" s="131" customFormat="1">
      <c r="A5586" s="129" t="s">
        <v>19</v>
      </c>
      <c r="B5586" s="130" t="s">
        <v>320</v>
      </c>
    </row>
    <row r="5587" spans="1:2" s="131" customFormat="1">
      <c r="A5587" s="129" t="s">
        <v>19</v>
      </c>
      <c r="B5587" s="130" t="s">
        <v>3333</v>
      </c>
    </row>
    <row r="5588" spans="1:2" s="131" customFormat="1">
      <c r="A5588" s="129" t="s">
        <v>19</v>
      </c>
      <c r="B5588" s="130" t="s">
        <v>320</v>
      </c>
    </row>
    <row r="5589" spans="1:2" s="131" customFormat="1">
      <c r="A5589" s="129" t="s">
        <v>19</v>
      </c>
      <c r="B5589" s="130" t="s">
        <v>1020</v>
      </c>
    </row>
    <row r="5590" spans="1:2" s="131" customFormat="1">
      <c r="A5590" s="129" t="s">
        <v>19</v>
      </c>
      <c r="B5590" s="130"/>
    </row>
    <row r="5591" spans="1:2" s="131" customFormat="1">
      <c r="A5591" s="129" t="s">
        <v>19</v>
      </c>
      <c r="B5591" s="130" t="s">
        <v>3334</v>
      </c>
    </row>
    <row r="5592" spans="1:2" s="131" customFormat="1">
      <c r="A5592" s="129" t="s">
        <v>19</v>
      </c>
      <c r="B5592" s="130" t="s">
        <v>3335</v>
      </c>
    </row>
    <row r="5593" spans="1:2" s="131" customFormat="1">
      <c r="A5593" s="129" t="s">
        <v>19</v>
      </c>
      <c r="B5593" s="130" t="s">
        <v>2781</v>
      </c>
    </row>
    <row r="5594" spans="1:2" s="131" customFormat="1">
      <c r="A5594" s="129" t="s">
        <v>19</v>
      </c>
      <c r="B5594" s="130" t="s">
        <v>3336</v>
      </c>
    </row>
    <row r="5595" spans="1:2" s="131" customFormat="1">
      <c r="A5595" s="129" t="s">
        <v>19</v>
      </c>
      <c r="B5595" s="130"/>
    </row>
    <row r="5596" spans="1:2" s="131" customFormat="1">
      <c r="A5596" s="129" t="s">
        <v>19</v>
      </c>
      <c r="B5596" s="130" t="s">
        <v>1021</v>
      </c>
    </row>
    <row r="5597" spans="1:2" s="131" customFormat="1">
      <c r="A5597" s="129" t="s">
        <v>19</v>
      </c>
      <c r="B5597" s="130" t="s">
        <v>1022</v>
      </c>
    </row>
    <row r="5598" spans="1:2" s="131" customFormat="1">
      <c r="A5598" s="129" t="s">
        <v>19</v>
      </c>
      <c r="B5598" s="130" t="s">
        <v>1023</v>
      </c>
    </row>
    <row r="5599" spans="1:2" s="131" customFormat="1">
      <c r="A5599" s="129" t="s">
        <v>19</v>
      </c>
      <c r="B5599" s="130" t="s">
        <v>1024</v>
      </c>
    </row>
    <row r="5600" spans="1:2" s="131" customFormat="1">
      <c r="A5600" s="129" t="s">
        <v>19</v>
      </c>
      <c r="B5600" s="130" t="s">
        <v>866</v>
      </c>
    </row>
    <row r="5601" spans="1:2" s="131" customFormat="1">
      <c r="A5601" s="129" t="s">
        <v>19</v>
      </c>
      <c r="B5601" s="130" t="s">
        <v>867</v>
      </c>
    </row>
    <row r="5602" spans="1:2" s="131" customFormat="1">
      <c r="A5602" s="129" t="s">
        <v>19</v>
      </c>
      <c r="B5602" s="130" t="s">
        <v>2782</v>
      </c>
    </row>
    <row r="5603" spans="1:2" s="131" customFormat="1">
      <c r="A5603" s="129" t="s">
        <v>19</v>
      </c>
      <c r="B5603" s="130" t="s">
        <v>3337</v>
      </c>
    </row>
    <row r="5604" spans="1:2" s="131" customFormat="1">
      <c r="A5604" s="129" t="s">
        <v>19</v>
      </c>
      <c r="B5604" s="130" t="s">
        <v>1025</v>
      </c>
    </row>
    <row r="5605" spans="1:2" s="131" customFormat="1">
      <c r="A5605" s="129" t="s">
        <v>19</v>
      </c>
      <c r="B5605" s="130"/>
    </row>
    <row r="5606" spans="1:2" s="131" customFormat="1">
      <c r="A5606" s="129" t="s">
        <v>19</v>
      </c>
      <c r="B5606" s="130" t="s">
        <v>1026</v>
      </c>
    </row>
    <row r="5607" spans="1:2" s="131" customFormat="1">
      <c r="A5607" s="129" t="s">
        <v>19</v>
      </c>
      <c r="B5607" s="130"/>
    </row>
    <row r="5608" spans="1:2" s="131" customFormat="1">
      <c r="A5608" s="129" t="s">
        <v>19</v>
      </c>
      <c r="B5608" s="130" t="s">
        <v>3149</v>
      </c>
    </row>
    <row r="5609" spans="1:2" s="131" customFormat="1">
      <c r="A5609" s="129" t="s">
        <v>19</v>
      </c>
      <c r="B5609" s="130" t="s">
        <v>3168</v>
      </c>
    </row>
    <row r="5610" spans="1:2" s="131" customFormat="1">
      <c r="A5610" s="129" t="s">
        <v>19</v>
      </c>
      <c r="B5610" s="130" t="s">
        <v>3149</v>
      </c>
    </row>
    <row r="5611" spans="1:2" s="131" customFormat="1">
      <c r="A5611" s="129" t="s">
        <v>19</v>
      </c>
      <c r="B5611" s="130" t="s">
        <v>3469</v>
      </c>
    </row>
    <row r="5612" spans="1:2" s="131" customFormat="1">
      <c r="A5612" s="129" t="s">
        <v>19</v>
      </c>
      <c r="B5612" s="130" t="s">
        <v>1019</v>
      </c>
    </row>
    <row r="5613" spans="1:2" s="131" customFormat="1">
      <c r="A5613" s="129" t="s">
        <v>19</v>
      </c>
      <c r="B5613" s="130" t="s">
        <v>1027</v>
      </c>
    </row>
    <row r="5614" spans="1:2" s="131" customFormat="1">
      <c r="A5614" s="129" t="s">
        <v>19</v>
      </c>
      <c r="B5614" s="130" t="s">
        <v>96</v>
      </c>
    </row>
    <row r="5615" spans="1:2" s="131" customFormat="1">
      <c r="A5615" s="129" t="s">
        <v>19</v>
      </c>
      <c r="B5615" s="130" t="s">
        <v>1028</v>
      </c>
    </row>
    <row r="5616" spans="1:2" s="131" customFormat="1">
      <c r="A5616" s="129" t="s">
        <v>19</v>
      </c>
      <c r="B5616" s="130" t="s">
        <v>2796</v>
      </c>
    </row>
    <row r="5617" spans="1:2" s="131" customFormat="1">
      <c r="A5617" s="129" t="s">
        <v>19</v>
      </c>
      <c r="B5617" s="130" t="s">
        <v>3071</v>
      </c>
    </row>
    <row r="5618" spans="1:2" s="131" customFormat="1">
      <c r="A5618" s="129" t="s">
        <v>19</v>
      </c>
      <c r="B5618" s="130"/>
    </row>
    <row r="5619" spans="1:2" s="131" customFormat="1">
      <c r="A5619" s="129" t="s">
        <v>19</v>
      </c>
      <c r="B5619" s="130" t="s">
        <v>997</v>
      </c>
    </row>
    <row r="5620" spans="1:2" s="131" customFormat="1">
      <c r="A5620" s="129" t="s">
        <v>19</v>
      </c>
      <c r="B5620" s="130" t="s">
        <v>999</v>
      </c>
    </row>
    <row r="5621" spans="1:2" s="131" customFormat="1">
      <c r="A5621" s="129" t="s">
        <v>19</v>
      </c>
      <c r="B5621" s="130" t="s">
        <v>3330</v>
      </c>
    </row>
    <row r="5622" spans="1:2" s="131" customFormat="1">
      <c r="A5622" s="129" t="s">
        <v>19</v>
      </c>
      <c r="B5622" s="130" t="s">
        <v>1002</v>
      </c>
    </row>
    <row r="5623" spans="1:2" s="131" customFormat="1">
      <c r="A5623" s="129" t="s">
        <v>19</v>
      </c>
      <c r="B5623" s="130" t="s">
        <v>1001</v>
      </c>
    </row>
    <row r="5624" spans="1:2" s="131" customFormat="1">
      <c r="A5624" s="129" t="s">
        <v>19</v>
      </c>
      <c r="B5624" s="130" t="s">
        <v>3117</v>
      </c>
    </row>
    <row r="5625" spans="1:2" s="131" customFormat="1">
      <c r="A5625" s="129" t="s">
        <v>19</v>
      </c>
      <c r="B5625" s="130" t="s">
        <v>650</v>
      </c>
    </row>
    <row r="5626" spans="1:2" s="131" customFormat="1">
      <c r="A5626" s="129" t="s">
        <v>19</v>
      </c>
      <c r="B5626" s="130" t="s">
        <v>625</v>
      </c>
    </row>
    <row r="5627" spans="1:2" s="131" customFormat="1">
      <c r="A5627" s="129" t="s">
        <v>19</v>
      </c>
      <c r="B5627" s="130"/>
    </row>
    <row r="5628" spans="1:2" s="131" customFormat="1">
      <c r="A5628" s="129" t="s">
        <v>19</v>
      </c>
      <c r="B5628" s="130" t="s">
        <v>1008</v>
      </c>
    </row>
    <row r="5629" spans="1:2" s="131" customFormat="1">
      <c r="A5629" s="129" t="s">
        <v>19</v>
      </c>
      <c r="B5629" s="130" t="s">
        <v>3468</v>
      </c>
    </row>
    <row r="5630" spans="1:2" s="131" customFormat="1">
      <c r="A5630" s="129" t="s">
        <v>19</v>
      </c>
      <c r="B5630" s="130"/>
    </row>
    <row r="5631" spans="1:2" s="131" customFormat="1">
      <c r="A5631" s="129" t="s">
        <v>19</v>
      </c>
      <c r="B5631" s="130" t="s">
        <v>2811</v>
      </c>
    </row>
    <row r="5632" spans="1:2" s="131" customFormat="1">
      <c r="A5632" s="129" t="s">
        <v>19</v>
      </c>
      <c r="B5632" s="130" t="s">
        <v>2812</v>
      </c>
    </row>
    <row r="5633" spans="1:2" s="131" customFormat="1">
      <c r="A5633" s="129" t="s">
        <v>19</v>
      </c>
      <c r="B5633" s="130" t="s">
        <v>2797</v>
      </c>
    </row>
    <row r="5634" spans="1:2" s="131" customFormat="1">
      <c r="A5634" s="129" t="s">
        <v>19</v>
      </c>
      <c r="B5634" s="130" t="s">
        <v>3121</v>
      </c>
    </row>
    <row r="5635" spans="1:2" s="131" customFormat="1">
      <c r="A5635" s="129" t="s">
        <v>19</v>
      </c>
      <c r="B5635" s="130" t="s">
        <v>3162</v>
      </c>
    </row>
    <row r="5636" spans="1:2" s="131" customFormat="1">
      <c r="A5636" s="129" t="s">
        <v>19</v>
      </c>
      <c r="B5636" s="130" t="s">
        <v>3163</v>
      </c>
    </row>
    <row r="5637" spans="1:2" s="131" customFormat="1">
      <c r="A5637" s="129" t="s">
        <v>19</v>
      </c>
      <c r="B5637" s="130" t="s">
        <v>3164</v>
      </c>
    </row>
    <row r="5638" spans="1:2" s="131" customFormat="1">
      <c r="A5638" s="129" t="s">
        <v>19</v>
      </c>
      <c r="B5638" s="130" t="s">
        <v>3121</v>
      </c>
    </row>
    <row r="5639" spans="1:2" s="131" customFormat="1">
      <c r="A5639" s="129" t="s">
        <v>19</v>
      </c>
      <c r="B5639" s="130" t="s">
        <v>3165</v>
      </c>
    </row>
    <row r="5640" spans="1:2" s="131" customFormat="1">
      <c r="A5640" s="129" t="s">
        <v>19</v>
      </c>
      <c r="B5640" s="130" t="s">
        <v>3121</v>
      </c>
    </row>
    <row r="5641" spans="1:2" s="131" customFormat="1">
      <c r="A5641" s="129" t="s">
        <v>19</v>
      </c>
      <c r="B5641" s="130" t="s">
        <v>3166</v>
      </c>
    </row>
    <row r="5642" spans="1:2" s="131" customFormat="1">
      <c r="A5642" s="129" t="s">
        <v>19</v>
      </c>
      <c r="B5642" s="130" t="s">
        <v>3121</v>
      </c>
    </row>
    <row r="5643" spans="1:2" s="131" customFormat="1">
      <c r="A5643" s="129" t="s">
        <v>19</v>
      </c>
      <c r="B5643" s="130" t="s">
        <v>3470</v>
      </c>
    </row>
    <row r="5644" spans="1:2" s="131" customFormat="1">
      <c r="A5644" s="129" t="s">
        <v>19</v>
      </c>
      <c r="B5644" s="130" t="s">
        <v>2799</v>
      </c>
    </row>
    <row r="5645" spans="1:2" s="131" customFormat="1">
      <c r="A5645" s="129" t="s">
        <v>19</v>
      </c>
      <c r="B5645" s="130" t="s">
        <v>2800</v>
      </c>
    </row>
    <row r="5646" spans="1:2" s="131" customFormat="1">
      <c r="A5646" s="129" t="s">
        <v>19</v>
      </c>
      <c r="B5646" s="130" t="s">
        <v>625</v>
      </c>
    </row>
    <row r="5647" spans="1:2" s="131" customFormat="1">
      <c r="A5647" s="129" t="s">
        <v>19</v>
      </c>
      <c r="B5647" s="130"/>
    </row>
    <row r="5648" spans="1:2" s="131" customFormat="1">
      <c r="A5648" s="129" t="s">
        <v>19</v>
      </c>
      <c r="B5648" s="130" t="s">
        <v>1003</v>
      </c>
    </row>
    <row r="5649" spans="1:2" s="131" customFormat="1">
      <c r="A5649" s="129" t="s">
        <v>19</v>
      </c>
      <c r="B5649" s="130" t="s">
        <v>1009</v>
      </c>
    </row>
    <row r="5650" spans="1:2" s="131" customFormat="1">
      <c r="A5650" s="129" t="s">
        <v>19</v>
      </c>
      <c r="B5650" s="130" t="s">
        <v>2877</v>
      </c>
    </row>
    <row r="5651" spans="1:2" s="131" customFormat="1">
      <c r="A5651" s="129" t="s">
        <v>19</v>
      </c>
      <c r="B5651" s="130" t="s">
        <v>625</v>
      </c>
    </row>
    <row r="5652" spans="1:2" s="131" customFormat="1">
      <c r="A5652" s="129" t="s">
        <v>19</v>
      </c>
      <c r="B5652" s="130"/>
    </row>
    <row r="5653" spans="1:2" s="131" customFormat="1">
      <c r="A5653" s="129" t="s">
        <v>19</v>
      </c>
      <c r="B5653" s="130" t="s">
        <v>3338</v>
      </c>
    </row>
    <row r="5654" spans="1:2" s="131" customFormat="1">
      <c r="A5654" s="129" t="s">
        <v>19</v>
      </c>
      <c r="B5654" s="130" t="s">
        <v>3339</v>
      </c>
    </row>
    <row r="5655" spans="1:2" s="131" customFormat="1">
      <c r="A5655" s="129" t="s">
        <v>19</v>
      </c>
      <c r="B5655" s="130" t="s">
        <v>3340</v>
      </c>
    </row>
    <row r="5656" spans="1:2" s="131" customFormat="1">
      <c r="A5656" s="129" t="s">
        <v>19</v>
      </c>
      <c r="B5656" s="130" t="s">
        <v>3341</v>
      </c>
    </row>
    <row r="5657" spans="1:2" s="131" customFormat="1">
      <c r="A5657" s="129" t="s">
        <v>19</v>
      </c>
      <c r="B5657" s="130" t="s">
        <v>3342</v>
      </c>
    </row>
    <row r="5658" spans="1:2" s="131" customFormat="1">
      <c r="A5658" s="129" t="s">
        <v>19</v>
      </c>
      <c r="B5658" s="130" t="s">
        <v>3343</v>
      </c>
    </row>
    <row r="5659" spans="1:2" s="131" customFormat="1">
      <c r="A5659" s="129" t="s">
        <v>19</v>
      </c>
      <c r="B5659" s="130" t="s">
        <v>3344</v>
      </c>
    </row>
    <row r="5660" spans="1:2" s="131" customFormat="1">
      <c r="A5660" s="129" t="s">
        <v>19</v>
      </c>
      <c r="B5660" s="130"/>
    </row>
    <row r="5661" spans="1:2" s="131" customFormat="1">
      <c r="A5661" s="129" t="s">
        <v>19</v>
      </c>
      <c r="B5661" s="130" t="s">
        <v>3149</v>
      </c>
    </row>
    <row r="5662" spans="1:2" s="131" customFormat="1">
      <c r="A5662" s="129" t="s">
        <v>19</v>
      </c>
      <c r="B5662" s="130" t="s">
        <v>3167</v>
      </c>
    </row>
    <row r="5663" spans="1:2" s="131" customFormat="1">
      <c r="A5663" s="129" t="s">
        <v>19</v>
      </c>
      <c r="B5663" s="130" t="s">
        <v>96</v>
      </c>
    </row>
    <row r="5664" spans="1:2" s="131" customFormat="1">
      <c r="A5664" s="129" t="s">
        <v>19</v>
      </c>
      <c r="B5664" s="130" t="s">
        <v>2801</v>
      </c>
    </row>
    <row r="5665" spans="1:2" s="131" customFormat="1">
      <c r="A5665" s="129" t="s">
        <v>19</v>
      </c>
      <c r="B5665" s="130" t="s">
        <v>2802</v>
      </c>
    </row>
    <row r="5666" spans="1:2" s="131" customFormat="1">
      <c r="A5666" s="129" t="s">
        <v>19</v>
      </c>
      <c r="B5666" s="130" t="s">
        <v>3071</v>
      </c>
    </row>
    <row r="5667" spans="1:2" s="131" customFormat="1">
      <c r="A5667" s="129" t="s">
        <v>19</v>
      </c>
      <c r="B5667" s="130"/>
    </row>
    <row r="5668" spans="1:2" s="131" customFormat="1">
      <c r="A5668" s="129" t="s">
        <v>19</v>
      </c>
      <c r="B5668" s="130" t="s">
        <v>997</v>
      </c>
    </row>
    <row r="5669" spans="1:2" s="131" customFormat="1">
      <c r="A5669" s="129" t="s">
        <v>19</v>
      </c>
      <c r="B5669" s="130" t="s">
        <v>999</v>
      </c>
    </row>
    <row r="5670" spans="1:2" s="131" customFormat="1">
      <c r="A5670" s="129" t="s">
        <v>19</v>
      </c>
      <c r="B5670" s="130" t="s">
        <v>3330</v>
      </c>
    </row>
    <row r="5671" spans="1:2" s="131" customFormat="1">
      <c r="A5671" s="129" t="s">
        <v>19</v>
      </c>
      <c r="B5671" s="130" t="s">
        <v>1002</v>
      </c>
    </row>
    <row r="5672" spans="1:2" s="131" customFormat="1">
      <c r="A5672" s="129" t="s">
        <v>19</v>
      </c>
      <c r="B5672" s="130" t="s">
        <v>1454</v>
      </c>
    </row>
    <row r="5673" spans="1:2" s="131" customFormat="1">
      <c r="A5673" s="129" t="s">
        <v>19</v>
      </c>
      <c r="B5673" s="130" t="s">
        <v>3116</v>
      </c>
    </row>
    <row r="5674" spans="1:2" s="131" customFormat="1">
      <c r="A5674" s="129" t="s">
        <v>19</v>
      </c>
      <c r="B5674" s="130" t="s">
        <v>650</v>
      </c>
    </row>
    <row r="5675" spans="1:2" s="131" customFormat="1">
      <c r="A5675" s="129" t="s">
        <v>19</v>
      </c>
      <c r="B5675" s="130" t="s">
        <v>625</v>
      </c>
    </row>
    <row r="5676" spans="1:2" s="131" customFormat="1">
      <c r="A5676" s="129" t="s">
        <v>19</v>
      </c>
      <c r="B5676" s="130"/>
    </row>
    <row r="5677" spans="1:2" s="131" customFormat="1">
      <c r="A5677" s="129" t="s">
        <v>19</v>
      </c>
      <c r="B5677" s="130" t="s">
        <v>2803</v>
      </c>
    </row>
    <row r="5678" spans="1:2" s="131" customFormat="1">
      <c r="A5678" s="129" t="s">
        <v>19</v>
      </c>
      <c r="B5678" s="130" t="s">
        <v>2804</v>
      </c>
    </row>
    <row r="5679" spans="1:2" s="131" customFormat="1">
      <c r="A5679" s="129" t="s">
        <v>19</v>
      </c>
      <c r="B5679" s="130" t="s">
        <v>2805</v>
      </c>
    </row>
    <row r="5680" spans="1:2" s="131" customFormat="1">
      <c r="A5680" s="129" t="s">
        <v>19</v>
      </c>
      <c r="B5680" s="130" t="s">
        <v>2806</v>
      </c>
    </row>
    <row r="5681" spans="1:2" s="131" customFormat="1">
      <c r="A5681" s="129" t="s">
        <v>19</v>
      </c>
      <c r="B5681" s="130" t="s">
        <v>2807</v>
      </c>
    </row>
    <row r="5682" spans="1:2" s="131" customFormat="1">
      <c r="A5682" s="129" t="s">
        <v>19</v>
      </c>
      <c r="B5682" s="130" t="s">
        <v>2808</v>
      </c>
    </row>
    <row r="5683" spans="1:2" s="131" customFormat="1">
      <c r="A5683" s="129" t="s">
        <v>19</v>
      </c>
      <c r="B5683" s="130" t="s">
        <v>3223</v>
      </c>
    </row>
    <row r="5684" spans="1:2" s="131" customFormat="1">
      <c r="A5684" s="129" t="s">
        <v>19</v>
      </c>
      <c r="B5684" s="130" t="s">
        <v>629</v>
      </c>
    </row>
    <row r="5685" spans="1:2" s="131" customFormat="1">
      <c r="A5685" s="129" t="s">
        <v>19</v>
      </c>
      <c r="B5685" s="130" t="s">
        <v>637</v>
      </c>
    </row>
    <row r="5686" spans="1:2" s="131" customFormat="1">
      <c r="A5686" s="129" t="s">
        <v>19</v>
      </c>
      <c r="B5686" s="130" t="s">
        <v>625</v>
      </c>
    </row>
    <row r="5687" spans="1:2" s="131" customFormat="1">
      <c r="A5687" s="129" t="s">
        <v>19</v>
      </c>
      <c r="B5687" s="130"/>
    </row>
    <row r="5688" spans="1:2" s="131" customFormat="1">
      <c r="A5688" s="129" t="s">
        <v>19</v>
      </c>
      <c r="B5688" s="130" t="s">
        <v>3149</v>
      </c>
    </row>
    <row r="5689" spans="1:2" s="131" customFormat="1">
      <c r="A5689" s="129" t="s">
        <v>19</v>
      </c>
      <c r="B5689" s="130" t="s">
        <v>3224</v>
      </c>
    </row>
    <row r="5690" spans="1:2" s="131" customFormat="1">
      <c r="A5690" s="129" t="s">
        <v>19</v>
      </c>
      <c r="B5690" s="130"/>
    </row>
    <row r="5691" spans="1:2" s="131" customFormat="1">
      <c r="A5691" s="129" t="s">
        <v>19</v>
      </c>
      <c r="B5691" s="130" t="s">
        <v>3433</v>
      </c>
    </row>
    <row r="5692" spans="1:2" s="131" customFormat="1">
      <c r="A5692" s="129" t="s">
        <v>19</v>
      </c>
      <c r="B5692" s="130"/>
    </row>
    <row r="5693" spans="1:2" s="131" customFormat="1">
      <c r="A5693" s="129" t="s">
        <v>19</v>
      </c>
      <c r="B5693" s="130" t="s">
        <v>3345</v>
      </c>
    </row>
    <row r="5694" spans="1:2" s="131" customFormat="1">
      <c r="A5694" s="129" t="s">
        <v>19</v>
      </c>
      <c r="B5694" s="130" t="s">
        <v>3346</v>
      </c>
    </row>
    <row r="5695" spans="1:2" s="131" customFormat="1">
      <c r="A5695" s="129" t="s">
        <v>19</v>
      </c>
      <c r="B5695" s="130" t="s">
        <v>3347</v>
      </c>
    </row>
    <row r="5696" spans="1:2" s="131" customFormat="1">
      <c r="A5696" s="129" t="s">
        <v>19</v>
      </c>
      <c r="B5696" s="130" t="s">
        <v>3348</v>
      </c>
    </row>
    <row r="5697" spans="1:2" s="131" customFormat="1">
      <c r="A5697" s="129" t="s">
        <v>19</v>
      </c>
      <c r="B5697" s="130"/>
    </row>
    <row r="5698" spans="1:2" s="131" customFormat="1">
      <c r="A5698" s="129" t="s">
        <v>19</v>
      </c>
      <c r="B5698" s="130" t="s">
        <v>3349</v>
      </c>
    </row>
    <row r="5699" spans="1:2" s="131" customFormat="1">
      <c r="A5699" s="129" t="s">
        <v>19</v>
      </c>
      <c r="B5699" s="130" t="s">
        <v>2809</v>
      </c>
    </row>
    <row r="5700" spans="1:2" s="131" customFormat="1">
      <c r="A5700" s="129" t="s">
        <v>19</v>
      </c>
      <c r="B5700" s="130"/>
    </row>
    <row r="5701" spans="1:2" s="131" customFormat="1">
      <c r="A5701" s="129" t="s">
        <v>19</v>
      </c>
      <c r="B5701" s="130" t="s">
        <v>3350</v>
      </c>
    </row>
    <row r="5702" spans="1:2" s="131" customFormat="1">
      <c r="A5702" s="129" t="s">
        <v>19</v>
      </c>
      <c r="B5702" s="130" t="s">
        <v>3351</v>
      </c>
    </row>
    <row r="5703" spans="1:2" s="131" customFormat="1">
      <c r="A5703" s="129" t="s">
        <v>19</v>
      </c>
      <c r="B5703" s="130" t="s">
        <v>3352</v>
      </c>
    </row>
    <row r="5704" spans="1:2" s="131" customFormat="1">
      <c r="A5704" s="129" t="s">
        <v>19</v>
      </c>
      <c r="B5704" s="130" t="s">
        <v>3353</v>
      </c>
    </row>
    <row r="5705" spans="1:2" s="131" customFormat="1">
      <c r="A5705" s="129" t="s">
        <v>19</v>
      </c>
      <c r="B5705" s="130" t="s">
        <v>3354</v>
      </c>
    </row>
    <row r="5706" spans="1:2" s="131" customFormat="1">
      <c r="A5706" s="129" t="s">
        <v>19</v>
      </c>
      <c r="B5706" s="130" t="s">
        <v>3355</v>
      </c>
    </row>
    <row r="5707" spans="1:2" s="131" customFormat="1">
      <c r="A5707" s="129" t="s">
        <v>19</v>
      </c>
      <c r="B5707" s="130" t="s">
        <v>3356</v>
      </c>
    </row>
    <row r="5708" spans="1:2" s="131" customFormat="1">
      <c r="A5708" s="129" t="s">
        <v>19</v>
      </c>
      <c r="B5708" s="130" t="s">
        <v>3357</v>
      </c>
    </row>
    <row r="5709" spans="1:2" s="131" customFormat="1">
      <c r="A5709" s="129" t="s">
        <v>19</v>
      </c>
      <c r="B5709" s="130" t="s">
        <v>3358</v>
      </c>
    </row>
    <row r="5710" spans="1:2" s="131" customFormat="1">
      <c r="A5710" s="129" t="s">
        <v>19</v>
      </c>
      <c r="B5710" s="130" t="s">
        <v>3359</v>
      </c>
    </row>
    <row r="5711" spans="1:2" s="131" customFormat="1">
      <c r="A5711" s="129" t="s">
        <v>19</v>
      </c>
      <c r="B5711" s="130"/>
    </row>
    <row r="5712" spans="1:2" s="131" customFormat="1">
      <c r="A5712" s="129" t="s">
        <v>19</v>
      </c>
      <c r="B5712" s="130" t="s">
        <v>3149</v>
      </c>
    </row>
    <row r="5713" spans="1:14" s="131" customFormat="1">
      <c r="A5713" s="129" t="s">
        <v>19</v>
      </c>
      <c r="B5713" s="130" t="s">
        <v>3168</v>
      </c>
    </row>
    <row r="5714" spans="1:14" s="131" customFormat="1">
      <c r="A5714" s="129" t="s">
        <v>19</v>
      </c>
      <c r="B5714" s="130" t="s">
        <v>3121</v>
      </c>
    </row>
    <row r="5715" spans="1:14" s="131" customFormat="1">
      <c r="A5715" s="129" t="s">
        <v>19</v>
      </c>
      <c r="B5715" s="130" t="s">
        <v>3470</v>
      </c>
    </row>
    <row r="5716" spans="1:14" s="131" customFormat="1">
      <c r="A5716" s="129" t="s">
        <v>19</v>
      </c>
      <c r="B5716" s="130" t="s">
        <v>1019</v>
      </c>
    </row>
    <row r="5717" spans="1:14" s="131" customFormat="1">
      <c r="A5717" s="129" t="s">
        <v>19</v>
      </c>
      <c r="B5717" s="130" t="s">
        <v>1027</v>
      </c>
    </row>
    <row r="5718" spans="1:14" s="131" customFormat="1">
      <c r="A5718" s="129" t="s">
        <v>19</v>
      </c>
      <c r="B5718" s="130" t="s">
        <v>96</v>
      </c>
    </row>
    <row r="5719" spans="1:14" s="131" customFormat="1">
      <c r="A5719" s="129" t="s">
        <v>19</v>
      </c>
      <c r="B5719" s="130" t="s">
        <v>2810</v>
      </c>
    </row>
    <row r="5720" spans="1:14" s="131" customFormat="1">
      <c r="A5720" s="129" t="s">
        <v>19</v>
      </c>
      <c r="B5720" s="130" t="s">
        <v>3398</v>
      </c>
      <c r="N5720" s="131" t="s">
        <v>3426</v>
      </c>
    </row>
    <row r="5721" spans="1:14" s="131" customFormat="1">
      <c r="A5721" s="129" t="s">
        <v>19</v>
      </c>
      <c r="B5721" s="130" t="s">
        <v>660</v>
      </c>
    </row>
    <row r="5722" spans="1:14" s="131" customFormat="1">
      <c r="A5722" s="129" t="s">
        <v>19</v>
      </c>
      <c r="B5722" s="130"/>
      <c r="N5722" s="131" t="s">
        <v>3421</v>
      </c>
    </row>
    <row r="5723" spans="1:14" s="131" customFormat="1">
      <c r="A5723" s="129" t="s">
        <v>19</v>
      </c>
      <c r="B5723" s="130" t="s">
        <v>3399</v>
      </c>
      <c r="N5723" s="131" t="s">
        <v>3422</v>
      </c>
    </row>
    <row r="5724" spans="1:14" s="131" customFormat="1">
      <c r="A5724" s="129" t="s">
        <v>19</v>
      </c>
      <c r="B5724" s="130" t="s">
        <v>3400</v>
      </c>
      <c r="N5724" s="131" t="s">
        <v>3423</v>
      </c>
    </row>
    <row r="5725" spans="1:14" s="131" customFormat="1">
      <c r="A5725" s="129" t="s">
        <v>19</v>
      </c>
      <c r="B5725" s="130" t="s">
        <v>3031</v>
      </c>
      <c r="N5725" s="131" t="s">
        <v>3424</v>
      </c>
    </row>
    <row r="5726" spans="1:14" s="131" customFormat="1">
      <c r="A5726" s="129" t="s">
        <v>19</v>
      </c>
      <c r="B5726" s="130" t="s">
        <v>3401</v>
      </c>
      <c r="N5726" s="131" t="s">
        <v>3425</v>
      </c>
    </row>
    <row r="5727" spans="1:14" s="131" customFormat="1">
      <c r="A5727" s="129" t="s">
        <v>19</v>
      </c>
      <c r="B5727" s="130" t="s">
        <v>3402</v>
      </c>
    </row>
    <row r="5728" spans="1:14" s="131" customFormat="1">
      <c r="A5728" s="129" t="s">
        <v>19</v>
      </c>
      <c r="B5728" s="130" t="s">
        <v>3403</v>
      </c>
    </row>
    <row r="5729" spans="1:2" s="131" customFormat="1">
      <c r="A5729" s="129" t="s">
        <v>19</v>
      </c>
      <c r="B5729" s="130" t="s">
        <v>3404</v>
      </c>
    </row>
    <row r="5730" spans="1:2" s="131" customFormat="1">
      <c r="A5730" s="129" t="s">
        <v>19</v>
      </c>
      <c r="B5730" s="130" t="s">
        <v>3405</v>
      </c>
    </row>
    <row r="5731" spans="1:2" s="131" customFormat="1">
      <c r="A5731" s="129" t="s">
        <v>19</v>
      </c>
      <c r="B5731" s="130" t="s">
        <v>3406</v>
      </c>
    </row>
    <row r="5732" spans="1:2" s="131" customFormat="1">
      <c r="A5732" s="129" t="s">
        <v>19</v>
      </c>
      <c r="B5732" s="130" t="s">
        <v>3407</v>
      </c>
    </row>
    <row r="5733" spans="1:2" s="131" customFormat="1">
      <c r="A5733" s="129" t="s">
        <v>19</v>
      </c>
      <c r="B5733" s="130" t="s">
        <v>3408</v>
      </c>
    </row>
    <row r="5734" spans="1:2" s="131" customFormat="1">
      <c r="A5734" s="129" t="s">
        <v>19</v>
      </c>
      <c r="B5734" s="130" t="s">
        <v>3409</v>
      </c>
    </row>
    <row r="5735" spans="1:2" s="131" customFormat="1">
      <c r="A5735" s="129" t="s">
        <v>19</v>
      </c>
      <c r="B5735" s="130" t="s">
        <v>3410</v>
      </c>
    </row>
    <row r="5736" spans="1:2" s="131" customFormat="1">
      <c r="A5736" s="129" t="s">
        <v>19</v>
      </c>
      <c r="B5736" s="130" t="s">
        <v>3411</v>
      </c>
    </row>
    <row r="5737" spans="1:2" s="131" customFormat="1">
      <c r="A5737" s="129" t="s">
        <v>19</v>
      </c>
      <c r="B5737" s="130" t="s">
        <v>3412</v>
      </c>
    </row>
    <row r="5738" spans="1:2" s="131" customFormat="1">
      <c r="A5738" s="129" t="s">
        <v>19</v>
      </c>
      <c r="B5738" s="130" t="s">
        <v>3413</v>
      </c>
    </row>
    <row r="5739" spans="1:2" s="131" customFormat="1">
      <c r="A5739" s="129" t="s">
        <v>19</v>
      </c>
      <c r="B5739" s="130" t="s">
        <v>636</v>
      </c>
    </row>
    <row r="5740" spans="1:2" s="131" customFormat="1">
      <c r="A5740" s="129" t="s">
        <v>19</v>
      </c>
      <c r="B5740" s="130" t="s">
        <v>3414</v>
      </c>
    </row>
    <row r="5741" spans="1:2" s="131" customFormat="1">
      <c r="A5741" s="129" t="s">
        <v>19</v>
      </c>
      <c r="B5741" s="130" t="s">
        <v>3415</v>
      </c>
    </row>
    <row r="5742" spans="1:2" s="131" customFormat="1">
      <c r="A5742" s="129" t="s">
        <v>19</v>
      </c>
      <c r="B5742" s="130" t="s">
        <v>339</v>
      </c>
    </row>
    <row r="5743" spans="1:2" s="131" customFormat="1">
      <c r="A5743" s="129" t="s">
        <v>19</v>
      </c>
      <c r="B5743" s="130" t="s">
        <v>96</v>
      </c>
    </row>
    <row r="5744" spans="1:2" s="131" customFormat="1">
      <c r="A5744" s="129" t="s">
        <v>19</v>
      </c>
      <c r="B5744" s="130" t="s">
        <v>3416</v>
      </c>
    </row>
    <row r="5745" spans="1:2" s="131" customFormat="1">
      <c r="A5745" s="129" t="s">
        <v>19</v>
      </c>
      <c r="B5745" s="130" t="s">
        <v>3417</v>
      </c>
    </row>
    <row r="5746" spans="1:2" s="131" customFormat="1">
      <c r="A5746" s="129" t="s">
        <v>19</v>
      </c>
      <c r="B5746" s="130" t="s">
        <v>903</v>
      </c>
    </row>
    <row r="5747" spans="1:2" s="131" customFormat="1">
      <c r="A5747" s="129" t="s">
        <v>19</v>
      </c>
      <c r="B5747" s="130" t="s">
        <v>3418</v>
      </c>
    </row>
    <row r="5748" spans="1:2" s="131" customFormat="1">
      <c r="A5748" s="129" t="s">
        <v>19</v>
      </c>
      <c r="B5748" s="130" t="s">
        <v>906</v>
      </c>
    </row>
    <row r="5749" spans="1:2" s="131" customFormat="1">
      <c r="A5749" s="129" t="s">
        <v>19</v>
      </c>
      <c r="B5749" s="130" t="s">
        <v>907</v>
      </c>
    </row>
    <row r="5750" spans="1:2" s="131" customFormat="1">
      <c r="A5750" s="129" t="s">
        <v>19</v>
      </c>
      <c r="B5750" s="130"/>
    </row>
    <row r="5751" spans="1:2" s="131" customFormat="1">
      <c r="A5751" s="129" t="s">
        <v>19</v>
      </c>
      <c r="B5751" s="130" t="s">
        <v>908</v>
      </c>
    </row>
    <row r="5752" spans="1:2" s="131" customFormat="1">
      <c r="A5752" s="129" t="s">
        <v>19</v>
      </c>
      <c r="B5752" s="130" t="s">
        <v>3419</v>
      </c>
    </row>
    <row r="5753" spans="1:2" s="131" customFormat="1">
      <c r="A5753" s="129" t="s">
        <v>19</v>
      </c>
      <c r="B5753" s="130" t="s">
        <v>3420</v>
      </c>
    </row>
    <row r="5754" spans="1:2" s="131" customFormat="1">
      <c r="A5754" s="129" t="s">
        <v>19</v>
      </c>
      <c r="B5754" s="130" t="s">
        <v>916</v>
      </c>
    </row>
    <row r="5755" spans="1:2" s="131" customFormat="1">
      <c r="A5755" s="129" t="s">
        <v>19</v>
      </c>
      <c r="B5755" s="130" t="s">
        <v>917</v>
      </c>
    </row>
    <row r="5756" spans="1:2" s="131" customFormat="1">
      <c r="A5756" s="129" t="s">
        <v>19</v>
      </c>
      <c r="B5756" s="130"/>
    </row>
    <row r="5757" spans="1:2" s="131" customFormat="1">
      <c r="A5757" s="129" t="s">
        <v>19</v>
      </c>
      <c r="B5757" s="130" t="s">
        <v>919</v>
      </c>
    </row>
    <row r="5758" spans="1:2" s="131" customFormat="1">
      <c r="A5758" s="129" t="s">
        <v>19</v>
      </c>
      <c r="B5758" s="130" t="s">
        <v>920</v>
      </c>
    </row>
    <row r="5759" spans="1:2" s="131" customFormat="1">
      <c r="A5759" s="129" t="s">
        <v>19</v>
      </c>
      <c r="B5759" s="130" t="s">
        <v>96</v>
      </c>
    </row>
    <row r="5760" spans="1:2">
      <c r="A5760" s="7" t="s">
        <v>19</v>
      </c>
      <c r="B5760" s="1" t="s">
        <v>1029</v>
      </c>
    </row>
    <row r="5761" spans="1:2">
      <c r="A5761" s="7" t="s">
        <v>19</v>
      </c>
      <c r="B5761" s="1" t="s">
        <v>660</v>
      </c>
    </row>
    <row r="5762" spans="1:2">
      <c r="A5762" s="7" t="s">
        <v>19</v>
      </c>
      <c r="B5762" s="1" t="s">
        <v>1030</v>
      </c>
    </row>
    <row r="5763" spans="1:2">
      <c r="A5763" s="7" t="s">
        <v>19</v>
      </c>
      <c r="B5763" s="1" t="s">
        <v>1031</v>
      </c>
    </row>
    <row r="5764" spans="1:2">
      <c r="A5764" s="7" t="s">
        <v>19</v>
      </c>
      <c r="B5764" s="1" t="s">
        <v>317</v>
      </c>
    </row>
    <row r="5765" spans="1:2">
      <c r="A5765" s="7" t="s">
        <v>19</v>
      </c>
      <c r="B5765" s="1" t="s">
        <v>1032</v>
      </c>
    </row>
    <row r="5766" spans="1:2">
      <c r="A5766" s="7" t="s">
        <v>19</v>
      </c>
      <c r="B5766" s="1" t="s">
        <v>1031</v>
      </c>
    </row>
    <row r="5767" spans="1:2">
      <c r="A5767" s="7" t="s">
        <v>19</v>
      </c>
      <c r="B5767" s="1" t="s">
        <v>317</v>
      </c>
    </row>
    <row r="5768" spans="1:2">
      <c r="A5768" s="7" t="s">
        <v>19</v>
      </c>
      <c r="B5768" s="1" t="s">
        <v>1033</v>
      </c>
    </row>
    <row r="5769" spans="1:2">
      <c r="A5769" s="7" t="s">
        <v>19</v>
      </c>
      <c r="B5769" s="1" t="s">
        <v>1034</v>
      </c>
    </row>
    <row r="5770" spans="1:2">
      <c r="A5770" s="7" t="s">
        <v>19</v>
      </c>
      <c r="B5770" s="1" t="s">
        <v>1035</v>
      </c>
    </row>
    <row r="5771" spans="1:2">
      <c r="A5771" s="7" t="s">
        <v>19</v>
      </c>
      <c r="B5771" s="1" t="s">
        <v>1036</v>
      </c>
    </row>
    <row r="5772" spans="1:2">
      <c r="A5772" s="7" t="s">
        <v>19</v>
      </c>
      <c r="B5772" s="1" t="s">
        <v>1037</v>
      </c>
    </row>
    <row r="5773" spans="1:2">
      <c r="A5773" s="7" t="s">
        <v>19</v>
      </c>
      <c r="B5773" s="1" t="s">
        <v>1038</v>
      </c>
    </row>
    <row r="5774" spans="1:2">
      <c r="A5774" s="7" t="s">
        <v>19</v>
      </c>
      <c r="B5774" s="1" t="s">
        <v>1039</v>
      </c>
    </row>
    <row r="5775" spans="1:2">
      <c r="A5775" s="7" t="s">
        <v>19</v>
      </c>
      <c r="B5775" s="1" t="s">
        <v>1040</v>
      </c>
    </row>
    <row r="5776" spans="1:2">
      <c r="A5776" s="7" t="s">
        <v>19</v>
      </c>
      <c r="B5776" s="1" t="s">
        <v>1041</v>
      </c>
    </row>
    <row r="5777" spans="1:2">
      <c r="A5777" s="7" t="s">
        <v>19</v>
      </c>
      <c r="B5777" s="1" t="s">
        <v>1042</v>
      </c>
    </row>
    <row r="5778" spans="1:2">
      <c r="A5778" s="7" t="s">
        <v>19</v>
      </c>
      <c r="B5778" s="1"/>
    </row>
    <row r="5779" spans="1:2">
      <c r="A5779" s="7" t="s">
        <v>19</v>
      </c>
      <c r="B5779" s="1" t="s">
        <v>1043</v>
      </c>
    </row>
    <row r="5780" spans="1:2">
      <c r="A5780" s="7" t="s">
        <v>19</v>
      </c>
      <c r="B5780" s="1" t="s">
        <v>1044</v>
      </c>
    </row>
    <row r="5781" spans="1:2">
      <c r="A5781" s="7" t="s">
        <v>19</v>
      </c>
      <c r="B5781" s="1" t="s">
        <v>1045</v>
      </c>
    </row>
    <row r="5782" spans="1:2">
      <c r="A5782" s="7" t="s">
        <v>19</v>
      </c>
      <c r="B5782" s="1" t="s">
        <v>1046</v>
      </c>
    </row>
    <row r="5783" spans="1:2">
      <c r="A5783" s="7" t="s">
        <v>19</v>
      </c>
      <c r="B5783" s="1" t="s">
        <v>1047</v>
      </c>
    </row>
    <row r="5784" spans="1:2">
      <c r="A5784" s="7" t="s">
        <v>19</v>
      </c>
      <c r="B5784" s="1" t="s">
        <v>1048</v>
      </c>
    </row>
    <row r="5785" spans="1:2">
      <c r="A5785" s="7" t="s">
        <v>19</v>
      </c>
      <c r="B5785" s="1" t="s">
        <v>1049</v>
      </c>
    </row>
    <row r="5786" spans="1:2">
      <c r="A5786" s="7" t="s">
        <v>19</v>
      </c>
      <c r="B5786" s="1"/>
    </row>
    <row r="5787" spans="1:2">
      <c r="A5787" s="7" t="s">
        <v>19</v>
      </c>
      <c r="B5787" s="1" t="s">
        <v>1050</v>
      </c>
    </row>
    <row r="5788" spans="1:2">
      <c r="A5788" s="7" t="s">
        <v>19</v>
      </c>
      <c r="B5788" s="1" t="s">
        <v>1051</v>
      </c>
    </row>
    <row r="5789" spans="1:2">
      <c r="A5789" s="7" t="s">
        <v>19</v>
      </c>
      <c r="B5789" s="1"/>
    </row>
    <row r="5790" spans="1:2">
      <c r="A5790" s="7" t="s">
        <v>19</v>
      </c>
      <c r="B5790" s="1" t="s">
        <v>1052</v>
      </c>
    </row>
    <row r="5791" spans="1:2">
      <c r="A5791" s="7" t="s">
        <v>19</v>
      </c>
      <c r="B5791" s="1" t="s">
        <v>1053</v>
      </c>
    </row>
    <row r="5792" spans="1:2">
      <c r="A5792" s="7" t="s">
        <v>19</v>
      </c>
      <c r="B5792" s="1" t="s">
        <v>1054</v>
      </c>
    </row>
    <row r="5793" spans="1:2">
      <c r="A5793" s="7" t="s">
        <v>19</v>
      </c>
      <c r="B5793" s="1" t="s">
        <v>1055</v>
      </c>
    </row>
    <row r="5794" spans="1:2">
      <c r="A5794" s="7" t="s">
        <v>19</v>
      </c>
      <c r="B5794" s="1" t="s">
        <v>1056</v>
      </c>
    </row>
    <row r="5795" spans="1:2">
      <c r="A5795" s="7" t="s">
        <v>19</v>
      </c>
      <c r="B5795" s="1" t="s">
        <v>1057</v>
      </c>
    </row>
    <row r="5796" spans="1:2">
      <c r="A5796" s="7" t="s">
        <v>19</v>
      </c>
      <c r="B5796" s="1" t="s">
        <v>1058</v>
      </c>
    </row>
    <row r="5797" spans="1:2">
      <c r="A5797" s="7" t="s">
        <v>19</v>
      </c>
      <c r="B5797" s="1" t="s">
        <v>1059</v>
      </c>
    </row>
    <row r="5798" spans="1:2">
      <c r="A5798" s="7" t="s">
        <v>19</v>
      </c>
      <c r="B5798" s="1" t="s">
        <v>1060</v>
      </c>
    </row>
    <row r="5799" spans="1:2">
      <c r="A5799" s="7" t="s">
        <v>19</v>
      </c>
      <c r="B5799" s="1" t="s">
        <v>1061</v>
      </c>
    </row>
    <row r="5800" spans="1:2" s="131" customFormat="1">
      <c r="A5800" s="129" t="s">
        <v>19</v>
      </c>
      <c r="B5800" s="130" t="s">
        <v>3395</v>
      </c>
    </row>
    <row r="5801" spans="1:2" s="131" customFormat="1">
      <c r="A5801" s="129" t="s">
        <v>19</v>
      </c>
      <c r="B5801" s="130" t="s">
        <v>3394</v>
      </c>
    </row>
    <row r="5802" spans="1:2">
      <c r="A5802" s="7" t="s">
        <v>19</v>
      </c>
      <c r="B5802" s="1" t="s">
        <v>2080</v>
      </c>
    </row>
    <row r="5803" spans="1:2">
      <c r="A5803" s="7" t="s">
        <v>19</v>
      </c>
      <c r="B5803" s="1" t="s">
        <v>2626</v>
      </c>
    </row>
    <row r="5804" spans="1:2">
      <c r="A5804" s="7" t="s">
        <v>19</v>
      </c>
      <c r="B5804" s="1" t="s">
        <v>1083</v>
      </c>
    </row>
    <row r="5805" spans="1:2">
      <c r="A5805" s="7" t="s">
        <v>19</v>
      </c>
      <c r="B5805" s="1" t="s">
        <v>1865</v>
      </c>
    </row>
    <row r="5806" spans="1:2">
      <c r="A5806" s="7" t="s">
        <v>19</v>
      </c>
      <c r="B5806" s="1" t="s">
        <v>1062</v>
      </c>
    </row>
    <row r="5807" spans="1:2">
      <c r="A5807" s="7" t="s">
        <v>19</v>
      </c>
      <c r="B5807" s="1" t="s">
        <v>1063</v>
      </c>
    </row>
    <row r="5808" spans="1:2">
      <c r="A5808" s="7" t="s">
        <v>19</v>
      </c>
      <c r="B5808" s="1" t="s">
        <v>2787</v>
      </c>
    </row>
    <row r="5809" spans="1:2">
      <c r="A5809" s="7" t="s">
        <v>19</v>
      </c>
      <c r="B5809" s="1" t="s">
        <v>2795</v>
      </c>
    </row>
    <row r="5810" spans="1:2" s="131" customFormat="1">
      <c r="A5810" s="129" t="s">
        <v>19</v>
      </c>
      <c r="B5810" s="130" t="s">
        <v>3396</v>
      </c>
    </row>
    <row r="5811" spans="1:2">
      <c r="A5811" s="7" t="s">
        <v>19</v>
      </c>
      <c r="B5811" s="1" t="s">
        <v>1064</v>
      </c>
    </row>
    <row r="5812" spans="1:2">
      <c r="A5812" s="7" t="s">
        <v>19</v>
      </c>
      <c r="B5812" s="1" t="s">
        <v>1065</v>
      </c>
    </row>
    <row r="5813" spans="1:2">
      <c r="A5813" s="7" t="s">
        <v>19</v>
      </c>
      <c r="B5813" s="1" t="s">
        <v>1066</v>
      </c>
    </row>
    <row r="5814" spans="1:2">
      <c r="A5814" s="7" t="s">
        <v>19</v>
      </c>
      <c r="B5814" s="1" t="s">
        <v>1069</v>
      </c>
    </row>
    <row r="5815" spans="1:2">
      <c r="A5815" s="7" t="s">
        <v>19</v>
      </c>
      <c r="B5815" s="1" t="s">
        <v>1070</v>
      </c>
    </row>
    <row r="5816" spans="1:2">
      <c r="A5816" s="7" t="s">
        <v>19</v>
      </c>
      <c r="B5816" s="1" t="s">
        <v>1071</v>
      </c>
    </row>
    <row r="5817" spans="1:2">
      <c r="A5817" s="7" t="s">
        <v>19</v>
      </c>
      <c r="B5817" s="1" t="s">
        <v>1072</v>
      </c>
    </row>
    <row r="5818" spans="1:2">
      <c r="A5818" s="7" t="s">
        <v>19</v>
      </c>
      <c r="B5818" s="1" t="s">
        <v>1073</v>
      </c>
    </row>
    <row r="5819" spans="1:2">
      <c r="A5819" s="7" t="s">
        <v>19</v>
      </c>
      <c r="B5819" s="1" t="s">
        <v>1074</v>
      </c>
    </row>
    <row r="5820" spans="1:2">
      <c r="A5820" s="7" t="s">
        <v>19</v>
      </c>
      <c r="B5820" s="1" t="s">
        <v>1075</v>
      </c>
    </row>
    <row r="5821" spans="1:2">
      <c r="A5821" s="7" t="s">
        <v>19</v>
      </c>
      <c r="B5821" s="1" t="s">
        <v>1076</v>
      </c>
    </row>
    <row r="5822" spans="1:2">
      <c r="A5822" s="7" t="s">
        <v>19</v>
      </c>
      <c r="B5822" s="1" t="s">
        <v>1077</v>
      </c>
    </row>
    <row r="5823" spans="1:2">
      <c r="A5823" s="7" t="s">
        <v>19</v>
      </c>
      <c r="B5823" s="1" t="s">
        <v>2071</v>
      </c>
    </row>
    <row r="5824" spans="1:2" s="131" customFormat="1">
      <c r="A5824" s="129" t="s">
        <v>19</v>
      </c>
      <c r="B5824" s="130" t="s">
        <v>3393</v>
      </c>
    </row>
    <row r="5825" spans="1:2">
      <c r="A5825" s="7" t="s">
        <v>19</v>
      </c>
      <c r="B5825" s="1" t="s">
        <v>1078</v>
      </c>
    </row>
    <row r="5826" spans="1:2">
      <c r="A5826" s="7" t="s">
        <v>19</v>
      </c>
      <c r="B5826" s="1" t="s">
        <v>1067</v>
      </c>
    </row>
    <row r="5827" spans="1:2">
      <c r="A5827" s="7" t="s">
        <v>19</v>
      </c>
      <c r="B5827" s="1" t="s">
        <v>1068</v>
      </c>
    </row>
    <row r="5828" spans="1:2">
      <c r="A5828" s="7" t="s">
        <v>19</v>
      </c>
      <c r="B5828" s="1" t="s">
        <v>1079</v>
      </c>
    </row>
    <row r="5829" spans="1:2">
      <c r="A5829" s="7" t="s">
        <v>19</v>
      </c>
      <c r="B5829" s="1" t="s">
        <v>1080</v>
      </c>
    </row>
    <row r="5830" spans="1:2">
      <c r="A5830" s="7" t="s">
        <v>19</v>
      </c>
      <c r="B5830" s="1" t="s">
        <v>1081</v>
      </c>
    </row>
    <row r="5831" spans="1:2">
      <c r="A5831" s="7" t="s">
        <v>19</v>
      </c>
      <c r="B5831" s="1" t="s">
        <v>1082</v>
      </c>
    </row>
    <row r="5832" spans="1:2" s="135" customFormat="1">
      <c r="A5832" s="133" t="s">
        <v>19</v>
      </c>
      <c r="B5832" s="134" t="s">
        <v>3675</v>
      </c>
    </row>
    <row r="5833" spans="1:2">
      <c r="A5833" s="7" t="s">
        <v>19</v>
      </c>
      <c r="B5833" s="1" t="s">
        <v>1031</v>
      </c>
    </row>
    <row r="5834" spans="1:2">
      <c r="A5834" s="7" t="s">
        <v>19</v>
      </c>
      <c r="B5834" s="1" t="s">
        <v>317</v>
      </c>
    </row>
    <row r="5835" spans="1:2">
      <c r="A5835" s="7" t="s">
        <v>19</v>
      </c>
      <c r="B5835" s="1" t="s">
        <v>861</v>
      </c>
    </row>
    <row r="5836" spans="1:2">
      <c r="A5836" s="7" t="s">
        <v>19</v>
      </c>
      <c r="B5836" s="1" t="s">
        <v>1084</v>
      </c>
    </row>
    <row r="5837" spans="1:2">
      <c r="A5837" s="7" t="s">
        <v>19</v>
      </c>
      <c r="B5837" s="1"/>
    </row>
    <row r="5838" spans="1:2">
      <c r="A5838" s="7" t="s">
        <v>19</v>
      </c>
      <c r="B5838" s="8" t="s">
        <v>2447</v>
      </c>
    </row>
    <row r="5839" spans="1:2">
      <c r="A5839" s="7" t="s">
        <v>19</v>
      </c>
      <c r="B5839" s="1" t="s">
        <v>2443</v>
      </c>
    </row>
    <row r="5840" spans="1:2">
      <c r="A5840" s="7" t="s">
        <v>19</v>
      </c>
      <c r="B5840" s="1" t="s">
        <v>2444</v>
      </c>
    </row>
    <row r="5841" spans="1:2">
      <c r="A5841" s="7" t="s">
        <v>19</v>
      </c>
      <c r="B5841" s="1"/>
    </row>
    <row r="5842" spans="1:2">
      <c r="A5842" s="7" t="s">
        <v>19</v>
      </c>
      <c r="B5842" s="8" t="s">
        <v>1118</v>
      </c>
    </row>
    <row r="5843" spans="1:2">
      <c r="A5843" s="7" t="s">
        <v>19</v>
      </c>
      <c r="B5843" s="1" t="s">
        <v>1859</v>
      </c>
    </row>
    <row r="5844" spans="1:2">
      <c r="A5844" s="7" t="s">
        <v>19</v>
      </c>
      <c r="B5844" s="1" t="s">
        <v>1860</v>
      </c>
    </row>
    <row r="5845" spans="1:2">
      <c r="A5845" s="7" t="s">
        <v>19</v>
      </c>
      <c r="B5845" s="1" t="s">
        <v>1119</v>
      </c>
    </row>
    <row r="5846" spans="1:2">
      <c r="A5846" s="7" t="s">
        <v>19</v>
      </c>
      <c r="B5846" s="1" t="s">
        <v>1861</v>
      </c>
    </row>
    <row r="5847" spans="1:2">
      <c r="A5847" s="7" t="s">
        <v>19</v>
      </c>
      <c r="B5847" s="1" t="s">
        <v>1973</v>
      </c>
    </row>
    <row r="5848" spans="1:2">
      <c r="A5848" s="7" t="s">
        <v>19</v>
      </c>
      <c r="B5848" s="1" t="s">
        <v>3259</v>
      </c>
    </row>
    <row r="5849" spans="1:2">
      <c r="A5849" s="7" t="s">
        <v>19</v>
      </c>
      <c r="B5849" s="1" t="s">
        <v>1085</v>
      </c>
    </row>
    <row r="5850" spans="1:2">
      <c r="A5850" s="7" t="s">
        <v>19</v>
      </c>
      <c r="B5850" s="1"/>
    </row>
    <row r="5851" spans="1:2">
      <c r="A5851" s="7" t="s">
        <v>19</v>
      </c>
      <c r="B5851" s="8" t="s">
        <v>2319</v>
      </c>
    </row>
    <row r="5852" spans="1:2" s="131" customFormat="1">
      <c r="A5852" s="129" t="s">
        <v>19</v>
      </c>
      <c r="B5852" s="130" t="s">
        <v>3453</v>
      </c>
    </row>
    <row r="5853" spans="1:2">
      <c r="A5853" s="7" t="s">
        <v>19</v>
      </c>
      <c r="B5853" s="1" t="s">
        <v>2322</v>
      </c>
    </row>
    <row r="5854" spans="1:2">
      <c r="A5854" s="7" t="s">
        <v>19</v>
      </c>
      <c r="B5854" s="1" t="s">
        <v>3451</v>
      </c>
    </row>
    <row r="5855" spans="1:2">
      <c r="A5855" s="7" t="s">
        <v>19</v>
      </c>
      <c r="B5855" s="1"/>
    </row>
    <row r="5856" spans="1:2">
      <c r="A5856" s="7" t="s">
        <v>19</v>
      </c>
      <c r="B5856" s="8" t="s">
        <v>2320</v>
      </c>
    </row>
    <row r="5857" spans="1:2">
      <c r="A5857" s="7" t="s">
        <v>19</v>
      </c>
      <c r="B5857" s="1" t="s">
        <v>2321</v>
      </c>
    </row>
    <row r="5858" spans="1:2">
      <c r="A5858" s="7" t="s">
        <v>19</v>
      </c>
      <c r="B5858" s="1" t="s">
        <v>3452</v>
      </c>
    </row>
    <row r="5859" spans="1:2">
      <c r="A5859" s="7" t="s">
        <v>19</v>
      </c>
      <c r="B5859" s="1"/>
    </row>
    <row r="5860" spans="1:2">
      <c r="A5860" s="7" t="s">
        <v>19</v>
      </c>
      <c r="B5860" s="8" t="s">
        <v>1769</v>
      </c>
    </row>
    <row r="5861" spans="1:2">
      <c r="A5861" s="7" t="s">
        <v>19</v>
      </c>
      <c r="B5861" s="1" t="s">
        <v>1982</v>
      </c>
    </row>
    <row r="5862" spans="1:2">
      <c r="A5862" s="7" t="s">
        <v>19</v>
      </c>
      <c r="B5862" s="1" t="s">
        <v>1983</v>
      </c>
    </row>
    <row r="5863" spans="1:2">
      <c r="A5863" s="7" t="s">
        <v>19</v>
      </c>
      <c r="B5863" s="1"/>
    </row>
    <row r="5864" spans="1:2">
      <c r="A5864" s="7" t="s">
        <v>19</v>
      </c>
      <c r="B5864" s="8" t="s">
        <v>2063</v>
      </c>
    </row>
    <row r="5865" spans="1:2">
      <c r="A5865" s="7" t="s">
        <v>19</v>
      </c>
      <c r="B5865" s="1" t="s">
        <v>2678</v>
      </c>
    </row>
    <row r="5866" spans="1:2">
      <c r="A5866" s="7" t="s">
        <v>19</v>
      </c>
      <c r="B5866" s="1" t="s">
        <v>2679</v>
      </c>
    </row>
    <row r="5867" spans="1:2">
      <c r="A5867" s="7" t="s">
        <v>19</v>
      </c>
      <c r="B5867" s="1" t="s">
        <v>2680</v>
      </c>
    </row>
    <row r="5868" spans="1:2">
      <c r="A5868" s="7" t="s">
        <v>19</v>
      </c>
      <c r="B5868" s="1"/>
    </row>
    <row r="5869" spans="1:2">
      <c r="A5869" s="7" t="s">
        <v>19</v>
      </c>
      <c r="B5869" s="1" t="s">
        <v>1762</v>
      </c>
    </row>
    <row r="5870" spans="1:2">
      <c r="A5870" s="7" t="s">
        <v>19</v>
      </c>
      <c r="B5870" s="1" t="s">
        <v>1763</v>
      </c>
    </row>
    <row r="5871" spans="1:2">
      <c r="A5871" s="7" t="s">
        <v>19</v>
      </c>
      <c r="B5871" s="1" t="s">
        <v>1764</v>
      </c>
    </row>
    <row r="5872" spans="1:2">
      <c r="A5872" s="7" t="s">
        <v>19</v>
      </c>
      <c r="B5872" s="1"/>
    </row>
    <row r="5873" spans="1:2">
      <c r="A5873" s="7" t="s">
        <v>19</v>
      </c>
      <c r="B5873" s="1" t="s">
        <v>2454</v>
      </c>
    </row>
    <row r="5874" spans="1:2">
      <c r="A5874" s="7" t="s">
        <v>19</v>
      </c>
      <c r="B5874" s="1" t="s">
        <v>2455</v>
      </c>
    </row>
    <row r="5875" spans="1:2">
      <c r="A5875" s="7" t="s">
        <v>19</v>
      </c>
      <c r="B5875" s="1" t="s">
        <v>2456</v>
      </c>
    </row>
    <row r="5876" spans="1:2">
      <c r="A5876" s="7" t="s">
        <v>19</v>
      </c>
      <c r="B5876" s="1"/>
    </row>
    <row r="5877" spans="1:2">
      <c r="A5877" s="7" t="s">
        <v>19</v>
      </c>
      <c r="B5877" s="1"/>
    </row>
    <row r="5878" spans="1:2">
      <c r="A5878" s="7" t="s">
        <v>19</v>
      </c>
      <c r="B5878" s="1"/>
    </row>
    <row r="5879" spans="1:2">
      <c r="A5879" s="7" t="s">
        <v>19</v>
      </c>
      <c r="B5879" s="8" t="s">
        <v>1855</v>
      </c>
    </row>
    <row r="5880" spans="1:2">
      <c r="A5880" s="7" t="s">
        <v>19</v>
      </c>
      <c r="B5880" s="1" t="s">
        <v>1086</v>
      </c>
    </row>
    <row r="5881" spans="1:2">
      <c r="A5881" s="7" t="s">
        <v>19</v>
      </c>
      <c r="B5881" s="1"/>
    </row>
    <row r="5882" spans="1:2">
      <c r="A5882" s="7" t="s">
        <v>19</v>
      </c>
      <c r="B5882" s="8" t="s">
        <v>385</v>
      </c>
    </row>
    <row r="5883" spans="1:2">
      <c r="A5883" s="7" t="s">
        <v>19</v>
      </c>
      <c r="B5883" s="1" t="s">
        <v>386</v>
      </c>
    </row>
    <row r="5884" spans="1:2">
      <c r="A5884" s="7" t="s">
        <v>19</v>
      </c>
      <c r="B5884" s="1" t="s">
        <v>387</v>
      </c>
    </row>
    <row r="5885" spans="1:2">
      <c r="A5885" s="7" t="s">
        <v>19</v>
      </c>
      <c r="B5885" s="1" t="s">
        <v>388</v>
      </c>
    </row>
    <row r="5886" spans="1:2">
      <c r="A5886" s="7" t="s">
        <v>19</v>
      </c>
      <c r="B5886" s="1" t="s">
        <v>1121</v>
      </c>
    </row>
    <row r="5887" spans="1:2">
      <c r="A5887" s="7" t="s">
        <v>19</v>
      </c>
      <c r="B5887" s="1" t="s">
        <v>1122</v>
      </c>
    </row>
    <row r="5888" spans="1:2">
      <c r="A5888" s="7" t="s">
        <v>19</v>
      </c>
      <c r="B5888" s="1" t="s">
        <v>1123</v>
      </c>
    </row>
    <row r="5889" spans="1:13">
      <c r="A5889" s="7" t="s">
        <v>19</v>
      </c>
      <c r="B5889" s="1" t="s">
        <v>1124</v>
      </c>
    </row>
    <row r="5890" spans="1:13">
      <c r="A5890" s="7" t="s">
        <v>19</v>
      </c>
      <c r="B5890" s="1" t="s">
        <v>1125</v>
      </c>
    </row>
    <row r="5891" spans="1:13">
      <c r="A5891" s="7" t="s">
        <v>19</v>
      </c>
      <c r="B5891" s="1" t="s">
        <v>1126</v>
      </c>
    </row>
    <row r="5892" spans="1:13">
      <c r="A5892" s="7" t="s">
        <v>19</v>
      </c>
      <c r="B5892" s="1" t="s">
        <v>1127</v>
      </c>
    </row>
    <row r="5893" spans="1:13">
      <c r="A5893" s="7" t="s">
        <v>19</v>
      </c>
      <c r="B5893" s="1" t="s">
        <v>2682</v>
      </c>
    </row>
    <row r="5894" spans="1:13">
      <c r="A5894" s="7" t="s">
        <v>19</v>
      </c>
      <c r="B5894" s="1" t="s">
        <v>2681</v>
      </c>
    </row>
    <row r="5895" spans="1:13">
      <c r="A5895" s="7" t="s">
        <v>19</v>
      </c>
      <c r="B5895" s="1" t="s">
        <v>2856</v>
      </c>
      <c r="M5895" t="s">
        <v>3368</v>
      </c>
    </row>
    <row r="5896" spans="1:13">
      <c r="A5896" s="7" t="s">
        <v>19</v>
      </c>
      <c r="B5896" s="1" t="s">
        <v>389</v>
      </c>
    </row>
    <row r="5897" spans="1:13">
      <c r="A5897" s="7" t="s">
        <v>19</v>
      </c>
      <c r="B5897" s="1"/>
    </row>
    <row r="5898" spans="1:13">
      <c r="A5898" s="7" t="s">
        <v>19</v>
      </c>
      <c r="B5898" s="8" t="s">
        <v>1120</v>
      </c>
    </row>
    <row r="5899" spans="1:13">
      <c r="A5899" s="7" t="s">
        <v>19</v>
      </c>
      <c r="B5899" s="1" t="s">
        <v>2683</v>
      </c>
    </row>
    <row r="5900" spans="1:13">
      <c r="A5900" s="7" t="s">
        <v>19</v>
      </c>
      <c r="B5900" s="1" t="s">
        <v>1128</v>
      </c>
    </row>
    <row r="5901" spans="1:13">
      <c r="A5901" s="7" t="s">
        <v>19</v>
      </c>
      <c r="B5901" s="1" t="s">
        <v>1129</v>
      </c>
    </row>
    <row r="5902" spans="1:13">
      <c r="A5902" s="7" t="s">
        <v>19</v>
      </c>
      <c r="B5902" s="1" t="s">
        <v>1130</v>
      </c>
    </row>
    <row r="5903" spans="1:13">
      <c r="A5903" s="7" t="s">
        <v>19</v>
      </c>
      <c r="B5903" s="1" t="s">
        <v>1131</v>
      </c>
    </row>
    <row r="5904" spans="1:13">
      <c r="A5904" s="7" t="s">
        <v>19</v>
      </c>
      <c r="B5904" s="1" t="s">
        <v>342</v>
      </c>
    </row>
    <row r="5905" spans="1:13">
      <c r="A5905" s="7" t="s">
        <v>19</v>
      </c>
      <c r="B5905" s="1" t="s">
        <v>1132</v>
      </c>
    </row>
    <row r="5906" spans="1:13">
      <c r="A5906" s="7" t="s">
        <v>19</v>
      </c>
      <c r="B5906" s="1" t="s">
        <v>1133</v>
      </c>
    </row>
    <row r="5907" spans="1:13">
      <c r="A5907" s="7" t="s">
        <v>19</v>
      </c>
      <c r="B5907" s="1"/>
    </row>
    <row r="5908" spans="1:13" s="131" customFormat="1">
      <c r="A5908" s="129" t="s">
        <v>19</v>
      </c>
      <c r="B5908" s="141" t="s">
        <v>3462</v>
      </c>
    </row>
    <row r="5909" spans="1:13" s="131" customFormat="1">
      <c r="A5909" s="129" t="s">
        <v>19</v>
      </c>
      <c r="B5909" s="130" t="s">
        <v>3463</v>
      </c>
      <c r="M5909" s="131" t="s">
        <v>3464</v>
      </c>
    </row>
    <row r="5910" spans="1:13">
      <c r="A5910" s="7" t="s">
        <v>19</v>
      </c>
      <c r="B5910" s="1"/>
    </row>
    <row r="5911" spans="1:13">
      <c r="A5911" s="7" t="s">
        <v>19</v>
      </c>
      <c r="B5911" s="8" t="s">
        <v>1142</v>
      </c>
    </row>
    <row r="5912" spans="1:13">
      <c r="A5912" s="7" t="s">
        <v>19</v>
      </c>
      <c r="B5912" s="1" t="s">
        <v>2868</v>
      </c>
    </row>
    <row r="5913" spans="1:13">
      <c r="A5913" s="7" t="s">
        <v>19</v>
      </c>
      <c r="B5913" s="1" t="s">
        <v>2869</v>
      </c>
    </row>
    <row r="5914" spans="1:13">
      <c r="A5914" s="7" t="s">
        <v>19</v>
      </c>
      <c r="B5914" s="1" t="s">
        <v>1027</v>
      </c>
    </row>
    <row r="5915" spans="1:13">
      <c r="A5915" s="7" t="s">
        <v>19</v>
      </c>
      <c r="B5915" s="1"/>
    </row>
    <row r="5916" spans="1:13">
      <c r="A5916" s="7" t="s">
        <v>19</v>
      </c>
      <c r="B5916" s="1"/>
    </row>
    <row r="5917" spans="1:13">
      <c r="A5917" s="7" t="s">
        <v>19</v>
      </c>
      <c r="B5917" s="1"/>
    </row>
    <row r="5918" spans="1:13">
      <c r="A5918" s="7" t="s">
        <v>19</v>
      </c>
      <c r="B5918" s="8" t="s">
        <v>1134</v>
      </c>
    </row>
    <row r="5919" spans="1:13">
      <c r="A5919" s="7" t="s">
        <v>19</v>
      </c>
      <c r="B5919" s="1"/>
    </row>
    <row r="5920" spans="1:13">
      <c r="A5920" s="7" t="s">
        <v>19</v>
      </c>
      <c r="B5920" s="1"/>
    </row>
    <row r="5921" spans="1:2">
      <c r="A5921" s="7" t="s">
        <v>19</v>
      </c>
      <c r="B5921" s="1"/>
    </row>
    <row r="5922" spans="1:2">
      <c r="A5922" s="7" t="s">
        <v>19</v>
      </c>
      <c r="B5922" s="1"/>
    </row>
    <row r="5923" spans="1:2">
      <c r="A5923" s="7" t="s">
        <v>19</v>
      </c>
      <c r="B5923" s="1"/>
    </row>
    <row r="5924" spans="1:2">
      <c r="A5924" s="7" t="s">
        <v>19</v>
      </c>
      <c r="B5924" s="1"/>
    </row>
    <row r="5925" spans="1:2">
      <c r="A5925" s="7" t="s">
        <v>19</v>
      </c>
      <c r="B5925" s="1"/>
    </row>
    <row r="5926" spans="1:2">
      <c r="A5926" s="7" t="s">
        <v>19</v>
      </c>
      <c r="B5926" s="1"/>
    </row>
    <row r="5927" spans="1:2">
      <c r="A5927" s="7" t="s">
        <v>19</v>
      </c>
      <c r="B5927" s="1"/>
    </row>
    <row r="5928" spans="1:2">
      <c r="A5928" s="7" t="s">
        <v>19</v>
      </c>
      <c r="B5928" s="1"/>
    </row>
    <row r="5929" spans="1:2">
      <c r="A5929" s="7" t="s">
        <v>19</v>
      </c>
      <c r="B5929" s="1"/>
    </row>
    <row r="5930" spans="1:2">
      <c r="A5930" s="7" t="s">
        <v>19</v>
      </c>
      <c r="B5930" s="1"/>
    </row>
    <row r="5931" spans="1:2">
      <c r="A5931" s="7" t="s">
        <v>19</v>
      </c>
      <c r="B5931" s="1"/>
    </row>
    <row r="5932" spans="1:2">
      <c r="A5932" s="7" t="s">
        <v>19</v>
      </c>
      <c r="B5932" s="1"/>
    </row>
    <row r="5933" spans="1:2">
      <c r="A5933" s="7" t="s">
        <v>19</v>
      </c>
      <c r="B5933" s="1"/>
    </row>
    <row r="5934" spans="1:2">
      <c r="A5934" s="7" t="s">
        <v>19</v>
      </c>
      <c r="B5934" s="1"/>
    </row>
    <row r="5935" spans="1:2">
      <c r="A5935" s="7" t="s">
        <v>19</v>
      </c>
      <c r="B5935" s="1"/>
    </row>
    <row r="5936" spans="1:2">
      <c r="A5936" s="7" t="s">
        <v>19</v>
      </c>
      <c r="B5936" s="1"/>
    </row>
    <row r="5937" spans="1:2">
      <c r="A5937" s="7" t="s">
        <v>19</v>
      </c>
      <c r="B5937" s="1"/>
    </row>
    <row r="5938" spans="1:2">
      <c r="A5938" s="7" t="s">
        <v>19</v>
      </c>
      <c r="B5938" s="1"/>
    </row>
    <row r="5939" spans="1:2">
      <c r="A5939" s="7" t="s">
        <v>19</v>
      </c>
      <c r="B5939" s="1"/>
    </row>
    <row r="5940" spans="1:2">
      <c r="A5940" s="7" t="s">
        <v>19</v>
      </c>
      <c r="B5940" s="1"/>
    </row>
    <row r="5941" spans="1:2">
      <c r="A5941" s="7" t="s">
        <v>19</v>
      </c>
      <c r="B5941" s="1"/>
    </row>
    <row r="5942" spans="1:2">
      <c r="A5942" s="7" t="s">
        <v>19</v>
      </c>
      <c r="B5942" s="1"/>
    </row>
    <row r="5943" spans="1:2">
      <c r="A5943" s="7" t="s">
        <v>19</v>
      </c>
      <c r="B5943" s="1"/>
    </row>
    <row r="5944" spans="1:2">
      <c r="A5944" s="7" t="s">
        <v>19</v>
      </c>
      <c r="B5944" s="1"/>
    </row>
    <row r="5945" spans="1:2">
      <c r="A5945" s="7" t="s">
        <v>19</v>
      </c>
      <c r="B5945" s="1"/>
    </row>
    <row r="5946" spans="1:2">
      <c r="A5946" s="7" t="s">
        <v>19</v>
      </c>
      <c r="B5946" s="1"/>
    </row>
    <row r="5947" spans="1:2">
      <c r="A5947" s="7" t="s">
        <v>19</v>
      </c>
      <c r="B5947" s="1"/>
    </row>
    <row r="5948" spans="1:2">
      <c r="A5948" s="7" t="s">
        <v>19</v>
      </c>
      <c r="B5948" s="1"/>
    </row>
    <row r="5949" spans="1:2">
      <c r="A5949" s="7" t="s">
        <v>19</v>
      </c>
      <c r="B5949" s="1"/>
    </row>
    <row r="5950" spans="1:2">
      <c r="A5950" s="7" t="s">
        <v>19</v>
      </c>
      <c r="B5950" s="1"/>
    </row>
    <row r="5951" spans="1:2">
      <c r="A5951" s="7" t="s">
        <v>19</v>
      </c>
      <c r="B5951" s="1"/>
    </row>
    <row r="5952" spans="1:2">
      <c r="A5952" s="7" t="s">
        <v>19</v>
      </c>
      <c r="B5952" s="8" t="s">
        <v>1135</v>
      </c>
    </row>
    <row r="5953" spans="1:9">
      <c r="A5953" s="7" t="s">
        <v>19</v>
      </c>
      <c r="B5953" s="8" t="s">
        <v>1136</v>
      </c>
    </row>
    <row r="5954" spans="1:9">
      <c r="A5954" s="7" t="s">
        <v>19</v>
      </c>
      <c r="B5954" s="8" t="s">
        <v>1137</v>
      </c>
    </row>
    <row r="5955" spans="1:9">
      <c r="A5955" s="7" t="s">
        <v>19</v>
      </c>
      <c r="B5955" s="1" t="s">
        <v>954</v>
      </c>
    </row>
    <row r="5956" spans="1:9">
      <c r="B5956" s="1"/>
      <c r="C5956" s="97" t="s">
        <v>1138</v>
      </c>
    </row>
    <row r="5957" spans="1:9">
      <c r="B5957" s="1"/>
      <c r="C5957" t="s">
        <v>1139</v>
      </c>
    </row>
    <row r="5958" spans="1:9">
      <c r="A5958" s="7" t="s">
        <v>19</v>
      </c>
      <c r="B5958" s="1"/>
    </row>
    <row r="5959" spans="1:9">
      <c r="A5959" s="7" t="s">
        <v>19</v>
      </c>
      <c r="B5959" s="1"/>
    </row>
    <row r="5960" spans="1:9">
      <c r="A5960" s="7" t="s">
        <v>19</v>
      </c>
      <c r="B5960" s="1"/>
    </row>
    <row r="5961" spans="1:9">
      <c r="A5961" s="7" t="s">
        <v>19</v>
      </c>
      <c r="B5961" s="8" t="s">
        <v>1140</v>
      </c>
    </row>
    <row r="5962" spans="1:9">
      <c r="A5962" s="7" t="s">
        <v>19</v>
      </c>
      <c r="B5962" s="1"/>
    </row>
    <row r="5963" spans="1:9">
      <c r="A5963" s="7" t="s">
        <v>19</v>
      </c>
      <c r="B5963" s="8" t="s">
        <v>1765</v>
      </c>
      <c r="I5963" s="94" t="s">
        <v>3369</v>
      </c>
    </row>
    <row r="5964" spans="1:9">
      <c r="A5964" s="7" t="s">
        <v>19</v>
      </c>
      <c r="B5964" s="1"/>
    </row>
    <row r="5965" spans="1:9">
      <c r="A5965" s="7" t="s">
        <v>19</v>
      </c>
      <c r="B5965" s="8" t="s">
        <v>1767</v>
      </c>
    </row>
    <row r="5966" spans="1:9">
      <c r="A5966" s="7" t="s">
        <v>19</v>
      </c>
      <c r="B5966" s="1" t="s">
        <v>2831</v>
      </c>
    </row>
    <row r="5967" spans="1:9">
      <c r="A5967" s="7" t="s">
        <v>19</v>
      </c>
      <c r="B5967" s="1" t="s">
        <v>1766</v>
      </c>
    </row>
    <row r="5968" spans="1:9">
      <c r="A5968" s="7" t="s">
        <v>19</v>
      </c>
      <c r="B5968" s="1"/>
    </row>
    <row r="5969" spans="1:3">
      <c r="A5969" s="7" t="s">
        <v>19</v>
      </c>
      <c r="B5969" s="8" t="s">
        <v>1868</v>
      </c>
    </row>
    <row r="5970" spans="1:3">
      <c r="A5970" s="7" t="s">
        <v>19</v>
      </c>
      <c r="B5970" s="1" t="s">
        <v>1768</v>
      </c>
    </row>
    <row r="5971" spans="1:3">
      <c r="A5971" s="7" t="s">
        <v>19</v>
      </c>
      <c r="B5971" s="1"/>
      <c r="C5971" t="s">
        <v>2694</v>
      </c>
    </row>
    <row r="5972" spans="1:3">
      <c r="A5972" s="7" t="s">
        <v>19</v>
      </c>
      <c r="B5972" s="1"/>
    </row>
    <row r="5973" spans="1:3">
      <c r="A5973" s="7" t="s">
        <v>19</v>
      </c>
      <c r="B5973" s="8" t="s">
        <v>1141</v>
      </c>
    </row>
    <row r="5974" spans="1:3">
      <c r="A5974" s="7" t="s">
        <v>19</v>
      </c>
      <c r="B5974" s="1" t="s">
        <v>1974</v>
      </c>
    </row>
    <row r="5975" spans="1:3">
      <c r="A5975" s="7" t="s">
        <v>19</v>
      </c>
      <c r="B5975" s="1" t="s">
        <v>3370</v>
      </c>
    </row>
    <row r="5976" spans="1:3">
      <c r="A5976" s="7" t="s">
        <v>19</v>
      </c>
      <c r="B5976" s="1" t="s">
        <v>1977</v>
      </c>
    </row>
    <row r="5977" spans="1:3">
      <c r="A5977" s="7" t="s">
        <v>19</v>
      </c>
      <c r="B5977" s="1"/>
    </row>
    <row r="5978" spans="1:3">
      <c r="A5978" s="7" t="s">
        <v>19</v>
      </c>
      <c r="B5978" s="8" t="s">
        <v>1142</v>
      </c>
    </row>
    <row r="5979" spans="1:3">
      <c r="A5979" s="7" t="s">
        <v>19</v>
      </c>
      <c r="B5979" s="1" t="s">
        <v>3371</v>
      </c>
    </row>
    <row r="5980" spans="1:3">
      <c r="A5980" s="7" t="s">
        <v>19</v>
      </c>
      <c r="B5980" s="1" t="s">
        <v>3372</v>
      </c>
    </row>
    <row r="5981" spans="1:3">
      <c r="A5981" s="7" t="s">
        <v>19</v>
      </c>
      <c r="B5981" s="1" t="s">
        <v>1981</v>
      </c>
    </row>
    <row r="5982" spans="1:3">
      <c r="A5982" s="7" t="s">
        <v>19</v>
      </c>
      <c r="B5982" s="1" t="s">
        <v>1975</v>
      </c>
    </row>
    <row r="5983" spans="1:3">
      <c r="A5983" s="7" t="s">
        <v>19</v>
      </c>
      <c r="B5983" s="1"/>
    </row>
    <row r="5984" spans="1:3">
      <c r="A5984" s="7" t="s">
        <v>19</v>
      </c>
      <c r="B5984" s="1"/>
    </row>
    <row r="5985" spans="1:9">
      <c r="A5985" s="7" t="s">
        <v>19</v>
      </c>
      <c r="B5985" s="1"/>
    </row>
    <row r="5986" spans="1:9">
      <c r="A5986" s="7" t="s">
        <v>19</v>
      </c>
      <c r="B5986" s="8" t="s">
        <v>1140</v>
      </c>
    </row>
    <row r="5987" spans="1:9">
      <c r="A5987" s="7" t="s">
        <v>19</v>
      </c>
      <c r="B5987" s="1"/>
    </row>
    <row r="5988" spans="1:9">
      <c r="A5988" s="7" t="s">
        <v>19</v>
      </c>
      <c r="B5988" s="8" t="s">
        <v>1765</v>
      </c>
      <c r="I5988" s="94" t="s">
        <v>2684</v>
      </c>
    </row>
    <row r="5989" spans="1:9">
      <c r="A5989" s="7" t="s">
        <v>19</v>
      </c>
      <c r="B5989" s="1"/>
    </row>
    <row r="5990" spans="1:9">
      <c r="A5990" s="7" t="s">
        <v>19</v>
      </c>
      <c r="B5990" s="8" t="s">
        <v>1868</v>
      </c>
    </row>
    <row r="5991" spans="1:9">
      <c r="A5991" s="7" t="s">
        <v>19</v>
      </c>
      <c r="B5991" s="1" t="s">
        <v>1768</v>
      </c>
    </row>
    <row r="5992" spans="1:9">
      <c r="A5992" s="7" t="s">
        <v>19</v>
      </c>
      <c r="B5992" s="1"/>
      <c r="C5992" t="s">
        <v>2694</v>
      </c>
    </row>
    <row r="5993" spans="1:9">
      <c r="A5993" s="7" t="s">
        <v>19</v>
      </c>
      <c r="B5993" s="1"/>
    </row>
    <row r="5994" spans="1:9">
      <c r="A5994" s="7" t="s">
        <v>19</v>
      </c>
      <c r="B5994" s="8" t="s">
        <v>1143</v>
      </c>
    </row>
    <row r="5995" spans="1:9" s="135" customFormat="1">
      <c r="A5995" s="133" t="s">
        <v>19</v>
      </c>
      <c r="B5995" s="134" t="s">
        <v>3674</v>
      </c>
    </row>
    <row r="5996" spans="1:9" s="135" customFormat="1">
      <c r="A5996" s="133" t="s">
        <v>19</v>
      </c>
      <c r="B5996" s="134" t="s">
        <v>3017</v>
      </c>
    </row>
    <row r="5997" spans="1:9">
      <c r="A5997" s="7" t="s">
        <v>19</v>
      </c>
      <c r="B5997" s="1" t="s">
        <v>1976</v>
      </c>
    </row>
    <row r="5998" spans="1:9">
      <c r="A5998" s="7" t="s">
        <v>19</v>
      </c>
      <c r="B5998" s="1" t="s">
        <v>1974</v>
      </c>
    </row>
    <row r="5999" spans="1:9">
      <c r="A5999" s="7" t="s">
        <v>19</v>
      </c>
      <c r="B5999" s="1" t="s">
        <v>3454</v>
      </c>
    </row>
    <row r="6000" spans="1:9">
      <c r="A6000" s="7" t="s">
        <v>19</v>
      </c>
      <c r="B6000" s="1" t="s">
        <v>2730</v>
      </c>
    </row>
    <row r="6001" spans="1:3">
      <c r="A6001" s="7" t="s">
        <v>19</v>
      </c>
      <c r="B6001" s="1" t="s">
        <v>1977</v>
      </c>
    </row>
    <row r="6002" spans="1:3">
      <c r="A6002" s="7" t="s">
        <v>19</v>
      </c>
      <c r="B6002" s="1"/>
    </row>
    <row r="6003" spans="1:3">
      <c r="A6003" s="7" t="s">
        <v>19</v>
      </c>
      <c r="B6003" s="8" t="s">
        <v>1142</v>
      </c>
    </row>
    <row r="6004" spans="1:3">
      <c r="A6004" s="7" t="s">
        <v>19</v>
      </c>
      <c r="B6004" s="1" t="s">
        <v>1975</v>
      </c>
    </row>
    <row r="6005" spans="1:3">
      <c r="A6005" s="7" t="s">
        <v>19</v>
      </c>
      <c r="B6005" s="1"/>
    </row>
    <row r="6006" spans="1:3">
      <c r="A6006" s="7" t="s">
        <v>19</v>
      </c>
      <c r="B6006" s="1"/>
    </row>
    <row r="6007" spans="1:3">
      <c r="A6007" s="7" t="s">
        <v>19</v>
      </c>
      <c r="B6007" s="1"/>
    </row>
    <row r="6008" spans="1:3">
      <c r="A6008" s="7" t="s">
        <v>19</v>
      </c>
      <c r="B6008" s="8" t="s">
        <v>1140</v>
      </c>
    </row>
    <row r="6009" spans="1:3">
      <c r="A6009" s="7" t="s">
        <v>19</v>
      </c>
      <c r="B6009" s="1"/>
    </row>
    <row r="6010" spans="1:3">
      <c r="A6010" s="7" t="s">
        <v>19</v>
      </c>
      <c r="B6010" s="8" t="s">
        <v>1765</v>
      </c>
    </row>
    <row r="6011" spans="1:3">
      <c r="A6011" s="7" t="s">
        <v>19</v>
      </c>
      <c r="B6011" s="1"/>
    </row>
    <row r="6012" spans="1:3">
      <c r="A6012" s="7" t="s">
        <v>19</v>
      </c>
      <c r="B6012" s="8" t="s">
        <v>1868</v>
      </c>
    </row>
    <row r="6013" spans="1:3">
      <c r="A6013" s="7" t="s">
        <v>19</v>
      </c>
      <c r="B6013" s="1" t="s">
        <v>1768</v>
      </c>
    </row>
    <row r="6014" spans="1:3">
      <c r="A6014" s="7" t="s">
        <v>19</v>
      </c>
      <c r="B6014" s="1"/>
      <c r="C6014" t="s">
        <v>2694</v>
      </c>
    </row>
    <row r="6015" spans="1:3">
      <c r="A6015" s="7" t="s">
        <v>19</v>
      </c>
      <c r="B6015" s="1"/>
    </row>
    <row r="6016" spans="1:3">
      <c r="A6016" s="7" t="s">
        <v>19</v>
      </c>
      <c r="B6016" s="8" t="s">
        <v>1525</v>
      </c>
    </row>
    <row r="6017" spans="1:2">
      <c r="A6017" s="7" t="s">
        <v>19</v>
      </c>
      <c r="B6017" s="1" t="s">
        <v>1526</v>
      </c>
    </row>
    <row r="6018" spans="1:2">
      <c r="A6018" s="7" t="s">
        <v>19</v>
      </c>
      <c r="B6018" s="1" t="s">
        <v>333</v>
      </c>
    </row>
    <row r="6019" spans="1:2">
      <c r="A6019" s="7" t="s">
        <v>19</v>
      </c>
      <c r="B6019" s="1" t="s">
        <v>1527</v>
      </c>
    </row>
    <row r="6020" spans="1:2">
      <c r="A6020" s="7" t="s">
        <v>19</v>
      </c>
      <c r="B6020" s="1" t="s">
        <v>1528</v>
      </c>
    </row>
    <row r="6021" spans="1:2">
      <c r="A6021" s="7" t="s">
        <v>19</v>
      </c>
      <c r="B6021" s="1" t="s">
        <v>2082</v>
      </c>
    </row>
    <row r="6022" spans="1:2">
      <c r="A6022" s="7" t="s">
        <v>19</v>
      </c>
      <c r="B6022" s="1"/>
    </row>
    <row r="6023" spans="1:2">
      <c r="A6023" s="7" t="s">
        <v>19</v>
      </c>
      <c r="B6023" s="1" t="s">
        <v>2083</v>
      </c>
    </row>
    <row r="6024" spans="1:2">
      <c r="A6024" s="7" t="s">
        <v>19</v>
      </c>
      <c r="B6024" s="1" t="s">
        <v>2084</v>
      </c>
    </row>
    <row r="6025" spans="1:2">
      <c r="A6025" s="7" t="s">
        <v>19</v>
      </c>
      <c r="B6025" s="1" t="s">
        <v>2085</v>
      </c>
    </row>
    <row r="6026" spans="1:2">
      <c r="A6026" s="7" t="s">
        <v>19</v>
      </c>
      <c r="B6026" s="1"/>
    </row>
    <row r="6027" spans="1:2">
      <c r="A6027" s="7" t="s">
        <v>19</v>
      </c>
      <c r="B6027" s="1" t="s">
        <v>1529</v>
      </c>
    </row>
    <row r="6028" spans="1:2">
      <c r="A6028" s="7" t="s">
        <v>19</v>
      </c>
      <c r="B6028" s="1"/>
    </row>
    <row r="6029" spans="1:2">
      <c r="A6029" s="7" t="s">
        <v>19</v>
      </c>
      <c r="B6029" s="123" t="s">
        <v>3505</v>
      </c>
    </row>
    <row r="6030" spans="1:2">
      <c r="A6030" s="7" t="s">
        <v>19</v>
      </c>
      <c r="B6030" s="123" t="s">
        <v>3506</v>
      </c>
    </row>
    <row r="6031" spans="1:2">
      <c r="A6031" s="7" t="s">
        <v>19</v>
      </c>
      <c r="B6031" s="123" t="s">
        <v>3491</v>
      </c>
    </row>
    <row r="6032" spans="1:2">
      <c r="A6032" s="7" t="s">
        <v>19</v>
      </c>
      <c r="B6032" s="123" t="s">
        <v>3507</v>
      </c>
    </row>
    <row r="6033" spans="1:2">
      <c r="A6033" s="7" t="s">
        <v>19</v>
      </c>
      <c r="B6033" s="123" t="s">
        <v>3508</v>
      </c>
    </row>
    <row r="6034" spans="1:2">
      <c r="A6034" s="7" t="s">
        <v>19</v>
      </c>
      <c r="B6034" s="123" t="s">
        <v>3509</v>
      </c>
    </row>
    <row r="6035" spans="1:2">
      <c r="A6035" s="7" t="s">
        <v>19</v>
      </c>
      <c r="B6035" s="123" t="s">
        <v>3510</v>
      </c>
    </row>
    <row r="6036" spans="1:2">
      <c r="A6036" s="7" t="s">
        <v>19</v>
      </c>
      <c r="B6036" s="123" t="s">
        <v>3511</v>
      </c>
    </row>
    <row r="6037" spans="1:2">
      <c r="A6037" s="7" t="s">
        <v>19</v>
      </c>
      <c r="B6037" s="123" t="s">
        <v>3512</v>
      </c>
    </row>
    <row r="6038" spans="1:2">
      <c r="A6038" s="7" t="s">
        <v>19</v>
      </c>
      <c r="B6038" s="123" t="s">
        <v>3513</v>
      </c>
    </row>
    <row r="6039" spans="1:2">
      <c r="A6039" s="7" t="s">
        <v>19</v>
      </c>
      <c r="B6039" s="123" t="s">
        <v>3514</v>
      </c>
    </row>
    <row r="6040" spans="1:2">
      <c r="A6040" s="7" t="s">
        <v>19</v>
      </c>
      <c r="B6040" s="123" t="s">
        <v>3515</v>
      </c>
    </row>
    <row r="6041" spans="1:2">
      <c r="A6041" s="7" t="s">
        <v>19</v>
      </c>
      <c r="B6041" s="123" t="s">
        <v>3516</v>
      </c>
    </row>
    <row r="6042" spans="1:2">
      <c r="A6042" s="7" t="s">
        <v>19</v>
      </c>
      <c r="B6042" s="123" t="s">
        <v>3517</v>
      </c>
    </row>
    <row r="6043" spans="1:2">
      <c r="A6043" s="7" t="s">
        <v>19</v>
      </c>
      <c r="B6043" s="123" t="s">
        <v>3518</v>
      </c>
    </row>
    <row r="6044" spans="1:2">
      <c r="A6044" s="7" t="s">
        <v>19</v>
      </c>
      <c r="B6044" s="123" t="s">
        <v>3519</v>
      </c>
    </row>
    <row r="6045" spans="1:2">
      <c r="A6045" s="7" t="s">
        <v>19</v>
      </c>
      <c r="B6045" s="123" t="s">
        <v>3520</v>
      </c>
    </row>
    <row r="6046" spans="1:2">
      <c r="A6046" s="7" t="s">
        <v>19</v>
      </c>
      <c r="B6046" s="123" t="s">
        <v>3521</v>
      </c>
    </row>
    <row r="6047" spans="1:2">
      <c r="A6047" s="7" t="s">
        <v>19</v>
      </c>
      <c r="B6047" s="123" t="s">
        <v>3522</v>
      </c>
    </row>
    <row r="6048" spans="1:2">
      <c r="A6048" s="7" t="s">
        <v>19</v>
      </c>
      <c r="B6048" s="123" t="s">
        <v>3523</v>
      </c>
    </row>
    <row r="6049" spans="1:2">
      <c r="A6049" s="7" t="s">
        <v>19</v>
      </c>
      <c r="B6049" s="123" t="s">
        <v>3524</v>
      </c>
    </row>
    <row r="6050" spans="1:2">
      <c r="A6050" s="7" t="s">
        <v>19</v>
      </c>
      <c r="B6050" s="123" t="s">
        <v>3525</v>
      </c>
    </row>
    <row r="6051" spans="1:2">
      <c r="A6051" s="7" t="s">
        <v>19</v>
      </c>
      <c r="B6051" s="123" t="s">
        <v>3588</v>
      </c>
    </row>
    <row r="6052" spans="1:2">
      <c r="A6052" s="7" t="s">
        <v>19</v>
      </c>
      <c r="B6052" s="123" t="s">
        <v>3526</v>
      </c>
    </row>
    <row r="6053" spans="1:2">
      <c r="A6053" s="7" t="s">
        <v>19</v>
      </c>
      <c r="B6053" s="123" t="s">
        <v>3527</v>
      </c>
    </row>
    <row r="6054" spans="1:2">
      <c r="A6054" s="7" t="s">
        <v>19</v>
      </c>
      <c r="B6054" s="123" t="s">
        <v>3528</v>
      </c>
    </row>
    <row r="6055" spans="1:2">
      <c r="A6055" s="7" t="s">
        <v>19</v>
      </c>
      <c r="B6055" s="123" t="s">
        <v>3529</v>
      </c>
    </row>
    <row r="6056" spans="1:2">
      <c r="A6056" s="7" t="s">
        <v>19</v>
      </c>
      <c r="B6056" s="123" t="s">
        <v>3530</v>
      </c>
    </row>
    <row r="6057" spans="1:2">
      <c r="A6057" s="7" t="s">
        <v>19</v>
      </c>
      <c r="B6057" s="123" t="s">
        <v>3531</v>
      </c>
    </row>
    <row r="6058" spans="1:2">
      <c r="A6058" s="7" t="s">
        <v>19</v>
      </c>
      <c r="B6058" s="123" t="s">
        <v>3532</v>
      </c>
    </row>
    <row r="6059" spans="1:2">
      <c r="A6059" s="7" t="s">
        <v>19</v>
      </c>
      <c r="B6059" s="123" t="s">
        <v>3533</v>
      </c>
    </row>
    <row r="6060" spans="1:2">
      <c r="A6060" s="7" t="s">
        <v>19</v>
      </c>
      <c r="B6060" s="123" t="s">
        <v>3534</v>
      </c>
    </row>
    <row r="6061" spans="1:2">
      <c r="A6061" s="7" t="s">
        <v>19</v>
      </c>
      <c r="B6061" s="123" t="s">
        <v>3535</v>
      </c>
    </row>
    <row r="6062" spans="1:2">
      <c r="A6062" s="7" t="s">
        <v>19</v>
      </c>
      <c r="B6062" s="123" t="s">
        <v>3536</v>
      </c>
    </row>
    <row r="6063" spans="1:2">
      <c r="A6063" s="7" t="s">
        <v>19</v>
      </c>
      <c r="B6063" s="123" t="s">
        <v>3537</v>
      </c>
    </row>
    <row r="6064" spans="1:2">
      <c r="A6064" s="7" t="s">
        <v>19</v>
      </c>
      <c r="B6064" s="123" t="s">
        <v>3538</v>
      </c>
    </row>
    <row r="6065" spans="1:2">
      <c r="A6065" s="7" t="s">
        <v>19</v>
      </c>
      <c r="B6065" s="123" t="s">
        <v>3539</v>
      </c>
    </row>
    <row r="6066" spans="1:2">
      <c r="A6066" s="7" t="s">
        <v>19</v>
      </c>
      <c r="B6066" s="123" t="s">
        <v>3540</v>
      </c>
    </row>
    <row r="6067" spans="1:2">
      <c r="A6067" s="7" t="s">
        <v>19</v>
      </c>
      <c r="B6067" s="123" t="s">
        <v>3541</v>
      </c>
    </row>
    <row r="6068" spans="1:2">
      <c r="A6068" s="7" t="s">
        <v>19</v>
      </c>
      <c r="B6068" s="123" t="s">
        <v>3542</v>
      </c>
    </row>
    <row r="6069" spans="1:2">
      <c r="A6069" s="7" t="s">
        <v>19</v>
      </c>
      <c r="B6069" s="123" t="s">
        <v>3543</v>
      </c>
    </row>
    <row r="6070" spans="1:2">
      <c r="A6070" s="7" t="s">
        <v>19</v>
      </c>
      <c r="B6070" s="123" t="s">
        <v>3544</v>
      </c>
    </row>
    <row r="6071" spans="1:2">
      <c r="A6071" s="7" t="s">
        <v>19</v>
      </c>
      <c r="B6071" s="123" t="s">
        <v>3545</v>
      </c>
    </row>
    <row r="6072" spans="1:2">
      <c r="A6072" s="7" t="s">
        <v>19</v>
      </c>
      <c r="B6072" s="123" t="s">
        <v>3546</v>
      </c>
    </row>
    <row r="6073" spans="1:2">
      <c r="A6073" s="7" t="s">
        <v>19</v>
      </c>
      <c r="B6073" s="123" t="s">
        <v>3547</v>
      </c>
    </row>
    <row r="6074" spans="1:2">
      <c r="A6074" s="7" t="s">
        <v>19</v>
      </c>
      <c r="B6074" s="123" t="s">
        <v>3548</v>
      </c>
    </row>
    <row r="6075" spans="1:2">
      <c r="A6075" s="7" t="s">
        <v>19</v>
      </c>
      <c r="B6075" s="123" t="s">
        <v>3549</v>
      </c>
    </row>
    <row r="6076" spans="1:2">
      <c r="A6076" s="7" t="s">
        <v>19</v>
      </c>
      <c r="B6076" s="123" t="s">
        <v>3550</v>
      </c>
    </row>
    <row r="6077" spans="1:2">
      <c r="A6077" s="7" t="s">
        <v>19</v>
      </c>
      <c r="B6077" s="123" t="s">
        <v>3551</v>
      </c>
    </row>
    <row r="6078" spans="1:2">
      <c r="A6078" s="7" t="s">
        <v>19</v>
      </c>
      <c r="B6078" s="123" t="s">
        <v>3552</v>
      </c>
    </row>
    <row r="6079" spans="1:2">
      <c r="A6079" s="7" t="s">
        <v>19</v>
      </c>
      <c r="B6079" s="123" t="s">
        <v>3553</v>
      </c>
    </row>
    <row r="6080" spans="1:2">
      <c r="A6080" s="7" t="s">
        <v>19</v>
      </c>
      <c r="B6080" s="123" t="s">
        <v>3554</v>
      </c>
    </row>
    <row r="6081" spans="1:2">
      <c r="A6081" s="7" t="s">
        <v>19</v>
      </c>
      <c r="B6081" s="123" t="s">
        <v>3555</v>
      </c>
    </row>
    <row r="6082" spans="1:2">
      <c r="A6082" s="7" t="s">
        <v>19</v>
      </c>
      <c r="B6082" s="123" t="s">
        <v>3556</v>
      </c>
    </row>
    <row r="6083" spans="1:2">
      <c r="A6083" s="7" t="s">
        <v>19</v>
      </c>
      <c r="B6083" s="123" t="s">
        <v>3557</v>
      </c>
    </row>
    <row r="6084" spans="1:2">
      <c r="A6084" s="7" t="s">
        <v>19</v>
      </c>
      <c r="B6084" s="123" t="s">
        <v>3558</v>
      </c>
    </row>
    <row r="6085" spans="1:2">
      <c r="A6085" s="7" t="s">
        <v>19</v>
      </c>
      <c r="B6085" s="123" t="s">
        <v>3559</v>
      </c>
    </row>
    <row r="6086" spans="1:2">
      <c r="A6086" s="7" t="s">
        <v>19</v>
      </c>
      <c r="B6086" s="123" t="s">
        <v>3560</v>
      </c>
    </row>
    <row r="6087" spans="1:2">
      <c r="A6087" s="7" t="s">
        <v>19</v>
      </c>
      <c r="B6087" s="123" t="s">
        <v>3561</v>
      </c>
    </row>
    <row r="6088" spans="1:2">
      <c r="A6088" s="7" t="s">
        <v>19</v>
      </c>
      <c r="B6088" s="123" t="s">
        <v>3562</v>
      </c>
    </row>
    <row r="6089" spans="1:2">
      <c r="A6089" s="7" t="s">
        <v>19</v>
      </c>
      <c r="B6089" s="123" t="s">
        <v>3563</v>
      </c>
    </row>
    <row r="6090" spans="1:2">
      <c r="A6090" s="7" t="s">
        <v>19</v>
      </c>
      <c r="B6090" s="123" t="s">
        <v>3564</v>
      </c>
    </row>
    <row r="6091" spans="1:2">
      <c r="A6091" s="7" t="s">
        <v>19</v>
      </c>
      <c r="B6091" s="123" t="s">
        <v>3565</v>
      </c>
    </row>
    <row r="6092" spans="1:2">
      <c r="A6092" s="7" t="s">
        <v>19</v>
      </c>
      <c r="B6092" s="123" t="s">
        <v>3566</v>
      </c>
    </row>
    <row r="6093" spans="1:2">
      <c r="A6093" s="7" t="s">
        <v>19</v>
      </c>
      <c r="B6093" s="123" t="s">
        <v>3567</v>
      </c>
    </row>
    <row r="6094" spans="1:2">
      <c r="A6094" s="7" t="s">
        <v>19</v>
      </c>
      <c r="B6094" s="123" t="s">
        <v>3568</v>
      </c>
    </row>
    <row r="6095" spans="1:2">
      <c r="A6095" s="7" t="s">
        <v>19</v>
      </c>
      <c r="B6095" s="123" t="s">
        <v>3569</v>
      </c>
    </row>
    <row r="6096" spans="1:2">
      <c r="A6096" s="7" t="s">
        <v>19</v>
      </c>
      <c r="B6096" s="123" t="s">
        <v>3570</v>
      </c>
    </row>
    <row r="6097" spans="1:2">
      <c r="A6097" s="7" t="s">
        <v>19</v>
      </c>
      <c r="B6097" s="123" t="s">
        <v>3571</v>
      </c>
    </row>
    <row r="6098" spans="1:2">
      <c r="A6098" s="7" t="s">
        <v>19</v>
      </c>
      <c r="B6098" s="123" t="s">
        <v>3572</v>
      </c>
    </row>
    <row r="6099" spans="1:2">
      <c r="A6099" s="7" t="s">
        <v>19</v>
      </c>
      <c r="B6099" s="123" t="s">
        <v>3573</v>
      </c>
    </row>
    <row r="6100" spans="1:2">
      <c r="A6100" s="7" t="s">
        <v>19</v>
      </c>
      <c r="B6100" s="123" t="s">
        <v>3574</v>
      </c>
    </row>
    <row r="6101" spans="1:2">
      <c r="A6101" s="7" t="s">
        <v>19</v>
      </c>
      <c r="B6101" s="123" t="s">
        <v>3575</v>
      </c>
    </row>
    <row r="6102" spans="1:2">
      <c r="A6102" s="7" t="s">
        <v>19</v>
      </c>
      <c r="B6102" s="123" t="s">
        <v>3576</v>
      </c>
    </row>
    <row r="6103" spans="1:2">
      <c r="A6103" s="7" t="s">
        <v>19</v>
      </c>
      <c r="B6103" s="123" t="s">
        <v>3577</v>
      </c>
    </row>
    <row r="6104" spans="1:2">
      <c r="A6104" s="7" t="s">
        <v>19</v>
      </c>
      <c r="B6104" s="123" t="s">
        <v>3578</v>
      </c>
    </row>
    <row r="6105" spans="1:2">
      <c r="A6105" s="7" t="s">
        <v>19</v>
      </c>
      <c r="B6105" s="123" t="s">
        <v>3579</v>
      </c>
    </row>
    <row r="6106" spans="1:2">
      <c r="A6106" s="7" t="s">
        <v>19</v>
      </c>
      <c r="B6106" s="123" t="s">
        <v>3580</v>
      </c>
    </row>
    <row r="6107" spans="1:2">
      <c r="A6107" s="7" t="s">
        <v>19</v>
      </c>
      <c r="B6107" s="123" t="s">
        <v>3581</v>
      </c>
    </row>
    <row r="6108" spans="1:2">
      <c r="A6108" s="7" t="s">
        <v>19</v>
      </c>
      <c r="B6108" s="123" t="s">
        <v>3582</v>
      </c>
    </row>
    <row r="6109" spans="1:2">
      <c r="A6109" s="7" t="s">
        <v>19</v>
      </c>
      <c r="B6109" s="123" t="s">
        <v>3583</v>
      </c>
    </row>
    <row r="6110" spans="1:2">
      <c r="A6110" s="7" t="s">
        <v>19</v>
      </c>
      <c r="B6110" s="123" t="s">
        <v>3584</v>
      </c>
    </row>
    <row r="6111" spans="1:2">
      <c r="A6111" s="7" t="s">
        <v>19</v>
      </c>
      <c r="B6111" s="123" t="s">
        <v>3585</v>
      </c>
    </row>
    <row r="6112" spans="1:2">
      <c r="A6112" s="7" t="s">
        <v>19</v>
      </c>
      <c r="B6112" s="123" t="s">
        <v>3586</v>
      </c>
    </row>
    <row r="6113" spans="1:2">
      <c r="A6113" s="7" t="s">
        <v>19</v>
      </c>
      <c r="B6113" s="123" t="s">
        <v>3587</v>
      </c>
    </row>
    <row r="6114" spans="1:2">
      <c r="A6114" s="7" t="s">
        <v>19</v>
      </c>
      <c r="B6114" s="1" t="s">
        <v>1530</v>
      </c>
    </row>
    <row r="6115" spans="1:2">
      <c r="A6115" s="7" t="s">
        <v>19</v>
      </c>
      <c r="B6115" s="1" t="s">
        <v>1531</v>
      </c>
    </row>
    <row r="6116" spans="1:2">
      <c r="A6116" s="7" t="s">
        <v>19</v>
      </c>
      <c r="B6116" s="1" t="s">
        <v>1532</v>
      </c>
    </row>
    <row r="6117" spans="1:2">
      <c r="A6117" s="7" t="s">
        <v>19</v>
      </c>
      <c r="B6117" s="1" t="s">
        <v>2081</v>
      </c>
    </row>
    <row r="6118" spans="1:2">
      <c r="A6118" s="7" t="s">
        <v>19</v>
      </c>
      <c r="B6118" s="1" t="s">
        <v>1533</v>
      </c>
    </row>
    <row r="6119" spans="1:2">
      <c r="A6119" s="7" t="s">
        <v>19</v>
      </c>
      <c r="B6119" s="1" t="s">
        <v>1534</v>
      </c>
    </row>
    <row r="6120" spans="1:2">
      <c r="A6120" s="7" t="s">
        <v>19</v>
      </c>
      <c r="B6120" s="1" t="s">
        <v>3492</v>
      </c>
    </row>
    <row r="6121" spans="1:2">
      <c r="A6121" s="7" t="s">
        <v>19</v>
      </c>
      <c r="B6121" s="1" t="s">
        <v>339</v>
      </c>
    </row>
    <row r="6122" spans="1:2">
      <c r="A6122" s="7" t="s">
        <v>19</v>
      </c>
      <c r="B6122" s="1"/>
    </row>
    <row r="6123" spans="1:2" s="131" customFormat="1">
      <c r="A6123" s="129" t="s">
        <v>19</v>
      </c>
      <c r="B6123" s="141" t="s">
        <v>3484</v>
      </c>
    </row>
    <row r="6124" spans="1:2">
      <c r="A6124" s="7" t="s">
        <v>19</v>
      </c>
      <c r="B6124" s="1"/>
    </row>
    <row r="6128" spans="1:2">
      <c r="A6128" s="7" t="s">
        <v>19</v>
      </c>
      <c r="B6128" s="8" t="s">
        <v>1770</v>
      </c>
    </row>
    <row r="6129" spans="1:21">
      <c r="A6129" s="7" t="s">
        <v>19</v>
      </c>
      <c r="B6129" s="1" t="s">
        <v>1851</v>
      </c>
    </row>
    <row r="6130" spans="1:21">
      <c r="A6130" s="7" t="s">
        <v>19</v>
      </c>
      <c r="B6130" s="1" t="s">
        <v>3374</v>
      </c>
    </row>
    <row r="6134" spans="1:21" s="131" customFormat="1">
      <c r="A6134" s="129" t="s">
        <v>19</v>
      </c>
      <c r="B6134" s="141" t="s">
        <v>3459</v>
      </c>
    </row>
    <row r="6135" spans="1:21" s="131" customFormat="1">
      <c r="A6135" s="129" t="s">
        <v>19</v>
      </c>
      <c r="B6135" s="130" t="s">
        <v>3461</v>
      </c>
    </row>
    <row r="6136" spans="1:21" s="131" customFormat="1">
      <c r="A6136" s="129" t="s">
        <v>19</v>
      </c>
      <c r="B6136" s="130" t="s">
        <v>3460</v>
      </c>
    </row>
    <row r="6137" spans="1:21">
      <c r="N6137" s="137" t="s">
        <v>3589</v>
      </c>
    </row>
    <row r="6138" spans="1:21">
      <c r="N6138" s="137" t="s">
        <v>3590</v>
      </c>
      <c r="U6138" t="s">
        <v>3599</v>
      </c>
    </row>
    <row r="6139" spans="1:21">
      <c r="N6139" s="137" t="s">
        <v>3591</v>
      </c>
      <c r="U6139" t="s">
        <v>3598</v>
      </c>
    </row>
    <row r="6140" spans="1:21">
      <c r="N6140" s="137" t="s">
        <v>3592</v>
      </c>
      <c r="U6140" t="s">
        <v>3597</v>
      </c>
    </row>
    <row r="6141" spans="1:21" s="3" customFormat="1">
      <c r="A6141" s="104"/>
      <c r="B6141" s="1"/>
      <c r="C6141" s="97"/>
      <c r="N6141" s="138" t="s">
        <v>3593</v>
      </c>
      <c r="S6141" s="101"/>
      <c r="U6141" s="3" t="s">
        <v>3600</v>
      </c>
    </row>
    <row r="6142" spans="1:21" s="3" customFormat="1">
      <c r="A6142" s="104"/>
      <c r="B6142" s="1"/>
      <c r="C6142" s="97"/>
      <c r="N6142" s="138" t="s">
        <v>3594</v>
      </c>
      <c r="S6142" s="101"/>
      <c r="U6142" s="3" t="s">
        <v>3601</v>
      </c>
    </row>
    <row r="6143" spans="1:21" s="3" customFormat="1">
      <c r="C6143" s="97"/>
      <c r="N6143" s="139" t="s">
        <v>3595</v>
      </c>
    </row>
    <row r="6144" spans="1:21" s="3" customFormat="1">
      <c r="C6144" s="97"/>
      <c r="N6144" s="138" t="s">
        <v>3596</v>
      </c>
      <c r="S6144" s="101"/>
      <c r="U6144" s="3" t="s">
        <v>3602</v>
      </c>
    </row>
  </sheetData>
  <phoneticPr fontId="7"/>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286</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200</v>
      </c>
      <c r="Z5" s="53" t="str">
        <f>F45</f>
        <v>10.0.100.101</v>
      </c>
      <c r="AA5" s="51"/>
      <c r="AB5" s="52" t="s">
        <v>201</v>
      </c>
      <c r="AC5" s="53" t="str">
        <f>IF(F50="","",F50)</f>
        <v>10.0.102.0/24</v>
      </c>
    </row>
    <row r="6" spans="1:30">
      <c r="B6" s="51"/>
      <c r="C6" s="51"/>
      <c r="D6" s="52"/>
      <c r="E6" s="53"/>
      <c r="F6" s="51"/>
      <c r="G6" s="54"/>
      <c r="I6" s="51"/>
      <c r="J6" s="177" t="s">
        <v>202</v>
      </c>
      <c r="K6" s="178"/>
      <c r="L6" s="51"/>
      <c r="N6" s="55"/>
      <c r="O6" s="51"/>
      <c r="P6" s="52"/>
      <c r="Q6" s="53"/>
      <c r="R6" s="51"/>
      <c r="S6" s="54"/>
      <c r="T6" s="53"/>
      <c r="U6" s="54"/>
      <c r="V6" s="53"/>
      <c r="W6" s="51"/>
      <c r="X6" s="51"/>
      <c r="Y6" s="52" t="s">
        <v>203</v>
      </c>
      <c r="Z6" s="53" t="str">
        <f>F46</f>
        <v>10.0.100.102</v>
      </c>
      <c r="AA6" s="51"/>
      <c r="AB6" s="52" t="s">
        <v>204</v>
      </c>
      <c r="AC6" s="53" t="str">
        <f>IF(F51="","",F51)</f>
        <v>10.0.103.101</v>
      </c>
    </row>
    <row r="7" spans="1:30" ht="18.75" customHeight="1">
      <c r="D7" s="54"/>
      <c r="E7" s="53"/>
      <c r="G7" s="56"/>
      <c r="H7" s="58"/>
      <c r="K7" s="59" t="str">
        <f>F37 &amp; "/" &amp; F38</f>
        <v>172.28.0.100/16</v>
      </c>
      <c r="M7" s="56"/>
      <c r="N7" s="58"/>
      <c r="P7" s="54"/>
      <c r="Q7" s="53"/>
      <c r="S7" s="54"/>
      <c r="T7" s="53"/>
      <c r="U7" s="60"/>
      <c r="V7" s="61"/>
      <c r="Y7" s="52" t="s">
        <v>205</v>
      </c>
      <c r="Z7" s="53" t="str">
        <f>F47</f>
        <v>10.0.100.103</v>
      </c>
      <c r="AB7" s="52" t="s">
        <v>206</v>
      </c>
      <c r="AC7" s="53" t="str">
        <f>IF(F52="","",F52)</f>
        <v>10.0.104.101</v>
      </c>
    </row>
    <row r="8" spans="1:30">
      <c r="C8" s="60"/>
      <c r="D8" s="176" t="s">
        <v>207</v>
      </c>
      <c r="E8" s="176"/>
      <c r="F8" s="61"/>
      <c r="G8" s="177" t="s">
        <v>208</v>
      </c>
      <c r="H8" s="178"/>
      <c r="J8" s="46" t="str">
        <f>F35</f>
        <v>ol-10</v>
      </c>
      <c r="M8" s="177" t="s">
        <v>208</v>
      </c>
      <c r="N8" s="178"/>
      <c r="O8" s="60"/>
      <c r="P8" s="176" t="s">
        <v>207</v>
      </c>
      <c r="Q8" s="176"/>
      <c r="R8" s="61"/>
      <c r="S8" s="54"/>
      <c r="T8" s="53"/>
      <c r="U8" s="179" t="s">
        <v>209</v>
      </c>
      <c r="V8" s="180"/>
      <c r="Y8" s="52" t="s">
        <v>210</v>
      </c>
      <c r="Z8" s="53" t="str">
        <f>F48</f>
        <v>10.0.101.101</v>
      </c>
      <c r="AB8" s="52" t="s">
        <v>211</v>
      </c>
      <c r="AC8" s="53" t="str">
        <f>IF(F53="","",F53)</f>
        <v>10.0.105.101</v>
      </c>
    </row>
    <row r="9" spans="1:30">
      <c r="C9" s="62"/>
      <c r="D9" s="63" t="s">
        <v>212</v>
      </c>
      <c r="E9" s="157" t="s">
        <v>217</v>
      </c>
      <c r="F9" s="64"/>
      <c r="O9" s="62"/>
      <c r="P9" s="63" t="s">
        <v>212</v>
      </c>
      <c r="Q9" s="157" t="s">
        <v>217</v>
      </c>
      <c r="R9" s="64"/>
      <c r="S9" s="54"/>
      <c r="T9" s="53"/>
      <c r="U9" s="69"/>
      <c r="V9" s="70"/>
      <c r="Y9" s="52" t="s">
        <v>214</v>
      </c>
      <c r="Z9" s="53" t="str">
        <f>F49</f>
        <v>10.0.101.102</v>
      </c>
      <c r="AB9" s="52" t="s">
        <v>215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216</v>
      </c>
      <c r="E13" s="157" t="s">
        <v>213</v>
      </c>
      <c r="F13" s="64"/>
      <c r="O13" s="62"/>
      <c r="P13" s="63" t="s">
        <v>216</v>
      </c>
      <c r="Q13" s="157" t="s">
        <v>213</v>
      </c>
      <c r="R13" s="64"/>
      <c r="S13" s="54"/>
      <c r="T13" s="53"/>
      <c r="U13" s="170" t="s">
        <v>218</v>
      </c>
      <c r="V13" s="171"/>
      <c r="X13" s="170" t="s">
        <v>219</v>
      </c>
      <c r="Y13" s="171"/>
      <c r="AA13" s="54"/>
      <c r="AB13" s="53" t="s">
        <v>220</v>
      </c>
    </row>
    <row r="14" spans="1:30">
      <c r="C14" s="69"/>
      <c r="D14" s="176" t="s">
        <v>221</v>
      </c>
      <c r="E14" s="176"/>
      <c r="F14" s="70"/>
      <c r="O14" s="69"/>
      <c r="P14" s="176" t="s">
        <v>221</v>
      </c>
      <c r="Q14" s="176"/>
      <c r="R14" s="70"/>
      <c r="S14" s="54"/>
      <c r="T14" s="53"/>
      <c r="U14" s="172"/>
      <c r="V14" s="173"/>
      <c r="X14" s="172"/>
      <c r="Y14" s="173"/>
      <c r="AA14" s="54"/>
      <c r="AB14" s="53" t="s">
        <v>222</v>
      </c>
    </row>
    <row r="15" spans="1:30">
      <c r="D15" s="71"/>
      <c r="E15" s="72"/>
      <c r="K15" s="73" t="str">
        <f>F40 &amp; "/" &amp; F41</f>
        <v>169.254.0.100/16</v>
      </c>
      <c r="P15" s="71"/>
      <c r="Q15" s="72"/>
      <c r="S15" s="54"/>
      <c r="T15" s="53"/>
      <c r="U15" s="174"/>
      <c r="V15" s="175"/>
      <c r="X15" s="174"/>
      <c r="Y15" s="175"/>
      <c r="AA15" s="54"/>
      <c r="AB15" s="74" t="s">
        <v>223</v>
      </c>
    </row>
    <row r="16" spans="1:30">
      <c r="D16" s="54"/>
      <c r="E16" s="53"/>
      <c r="J16" s="177" t="s">
        <v>224</v>
      </c>
      <c r="K16" s="178"/>
      <c r="P16" s="54"/>
      <c r="Q16" s="53"/>
      <c r="S16" s="54"/>
      <c r="T16" s="53"/>
      <c r="U16" s="71"/>
      <c r="V16" s="72"/>
      <c r="X16" s="71"/>
      <c r="Y16" s="72"/>
      <c r="AA16" s="54"/>
      <c r="AB16" s="53" t="s">
        <v>225</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279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227</v>
      </c>
    </row>
    <row r="23" spans="2:30">
      <c r="E23" s="76" t="s">
        <v>228</v>
      </c>
      <c r="F23" s="77" t="s">
        <v>183</v>
      </c>
    </row>
    <row r="24" spans="2:30">
      <c r="E24" s="76" t="s">
        <v>233</v>
      </c>
      <c r="F24" s="77" t="s">
        <v>230</v>
      </c>
    </row>
    <row r="25" spans="2:30">
      <c r="E25" s="76" t="s">
        <v>231</v>
      </c>
      <c r="F25" s="77" t="s">
        <v>232</v>
      </c>
    </row>
    <row r="26" spans="2:30">
      <c r="E26" s="76" t="s">
        <v>280</v>
      </c>
      <c r="F26" s="78" t="s">
        <v>281</v>
      </c>
    </row>
    <row r="27" spans="2:30">
      <c r="F27" s="79"/>
    </row>
    <row r="28" spans="2:30">
      <c r="B28" s="46" t="s">
        <v>235</v>
      </c>
      <c r="F28" s="79"/>
    </row>
    <row r="29" spans="2:30">
      <c r="E29" s="76" t="s">
        <v>228</v>
      </c>
      <c r="F29" s="77" t="s">
        <v>184</v>
      </c>
    </row>
    <row r="30" spans="2:30">
      <c r="E30" s="76" t="s">
        <v>233</v>
      </c>
      <c r="F30" s="77" t="s">
        <v>236</v>
      </c>
    </row>
    <row r="31" spans="2:30">
      <c r="E31" s="76" t="s">
        <v>231</v>
      </c>
      <c r="F31" s="77" t="s">
        <v>237</v>
      </c>
    </row>
    <row r="32" spans="2:30">
      <c r="E32" s="76" t="s">
        <v>280</v>
      </c>
      <c r="F32" s="78" t="s">
        <v>282</v>
      </c>
    </row>
    <row r="33" spans="2:11">
      <c r="F33" s="79"/>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241</v>
      </c>
    </row>
    <row r="40" spans="2:11">
      <c r="E40" s="76" t="s">
        <v>247</v>
      </c>
      <c r="F40" s="78" t="s">
        <v>284</v>
      </c>
    </row>
    <row r="41" spans="2:11">
      <c r="E41" s="76" t="s">
        <v>249</v>
      </c>
      <c r="F41" s="81" t="s">
        <v>241</v>
      </c>
    </row>
    <row r="42" spans="2:11">
      <c r="E42" s="76" t="s">
        <v>250</v>
      </c>
      <c r="F42" s="77" t="s">
        <v>287</v>
      </c>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1">
    <mergeCell ref="U13:V15"/>
    <mergeCell ref="X13:Y15"/>
    <mergeCell ref="D14:E14"/>
    <mergeCell ref="P14:Q14"/>
    <mergeCell ref="J16:K16"/>
    <mergeCell ref="U8:V8"/>
    <mergeCell ref="J6:K6"/>
    <mergeCell ref="D8:E8"/>
    <mergeCell ref="G8:H8"/>
    <mergeCell ref="M8:N8"/>
    <mergeCell ref="P8:Q8"/>
  </mergeCells>
  <phoneticPr fontId="5"/>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288</v>
      </c>
    </row>
    <row r="3" spans="1:30" ht="19.5" thickBot="1">
      <c r="B3" s="47" t="s">
        <v>199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200</v>
      </c>
      <c r="Z5" s="53" t="str">
        <f>F45</f>
        <v>10.0.100.101</v>
      </c>
      <c r="AA5" s="51"/>
      <c r="AB5" s="52" t="s">
        <v>201</v>
      </c>
      <c r="AC5" s="53" t="str">
        <f>IF(F50="","",F50)</f>
        <v>10.0.102.0/24</v>
      </c>
    </row>
    <row r="6" spans="1:30">
      <c r="B6" s="51"/>
      <c r="C6" s="51"/>
      <c r="D6" s="52"/>
      <c r="E6" s="53"/>
      <c r="F6" s="51"/>
      <c r="G6" s="51"/>
      <c r="H6" s="51"/>
      <c r="I6" s="51"/>
      <c r="J6" s="177" t="s">
        <v>202</v>
      </c>
      <c r="K6" s="178"/>
      <c r="L6" s="51"/>
      <c r="M6" s="51"/>
      <c r="N6" s="86"/>
      <c r="O6" s="51"/>
      <c r="P6" s="52"/>
      <c r="Q6" s="53"/>
      <c r="R6" s="51"/>
      <c r="S6" s="51"/>
      <c r="T6" s="51"/>
      <c r="U6" s="54"/>
      <c r="V6" s="53"/>
      <c r="W6" s="51"/>
      <c r="X6" s="51"/>
      <c r="Y6" s="52" t="s">
        <v>203</v>
      </c>
      <c r="Z6" s="53" t="str">
        <f>F46</f>
        <v>10.0.100.102</v>
      </c>
      <c r="AA6" s="51"/>
      <c r="AB6" s="52" t="s">
        <v>204</v>
      </c>
      <c r="AC6" s="53" t="str">
        <f>IF(F51="","",F51)</f>
        <v>10.0.103.101</v>
      </c>
    </row>
    <row r="7" spans="1:30">
      <c r="D7" s="54"/>
      <c r="E7" s="53"/>
      <c r="G7" s="51"/>
      <c r="H7" s="51"/>
      <c r="K7" s="59" t="str">
        <f>F37 &amp; "/" &amp; F38</f>
        <v>172.28.0.100/16</v>
      </c>
      <c r="M7" s="87"/>
      <c r="N7" s="87"/>
      <c r="P7" s="54"/>
      <c r="Q7" s="53"/>
      <c r="U7" s="60"/>
      <c r="V7" s="61"/>
      <c r="Y7" s="52" t="s">
        <v>205</v>
      </c>
      <c r="Z7" s="53" t="str">
        <f>F47</f>
        <v>10.0.100.103</v>
      </c>
      <c r="AB7" s="52" t="s">
        <v>206</v>
      </c>
      <c r="AC7" s="53" t="str">
        <f>IF(F52="","",F52)</f>
        <v>10.0.104.101</v>
      </c>
    </row>
    <row r="8" spans="1:30">
      <c r="C8" s="60"/>
      <c r="D8" s="176" t="s">
        <v>289</v>
      </c>
      <c r="E8" s="176"/>
      <c r="F8" s="88"/>
      <c r="G8" s="177" t="s">
        <v>208</v>
      </c>
      <c r="H8" s="178"/>
      <c r="I8" s="86" t="str">
        <f>F25 &amp; "/" &amp; F36</f>
        <v>169.254.1.201/16</v>
      </c>
      <c r="L8" s="89" t="str">
        <f>F31 &amp; "/" &amp; F36</f>
        <v>169.254.1.202/16</v>
      </c>
      <c r="M8" s="177" t="s">
        <v>208</v>
      </c>
      <c r="N8" s="178"/>
      <c r="O8" s="60"/>
      <c r="P8" s="176" t="s">
        <v>289</v>
      </c>
      <c r="Q8" s="176"/>
      <c r="R8" s="61"/>
      <c r="U8" s="179" t="s">
        <v>209</v>
      </c>
      <c r="V8" s="180"/>
      <c r="Y8" s="52" t="s">
        <v>210</v>
      </c>
      <c r="Z8" s="53" t="str">
        <f>F48</f>
        <v>10.0.101.101</v>
      </c>
      <c r="AB8" s="52" t="s">
        <v>211</v>
      </c>
      <c r="AC8" s="53" t="str">
        <f>IF(F53="","",F53)</f>
        <v>10.0.105.101</v>
      </c>
    </row>
    <row r="9" spans="1:30">
      <c r="C9" s="62"/>
      <c r="D9" s="90"/>
      <c r="E9" s="90"/>
      <c r="F9" s="64"/>
      <c r="O9" s="62"/>
      <c r="P9" s="90"/>
      <c r="Q9" s="90"/>
      <c r="R9" s="64"/>
      <c r="U9" s="69"/>
      <c r="V9" s="70"/>
      <c r="Y9" s="52" t="s">
        <v>214</v>
      </c>
      <c r="Z9" s="53" t="str">
        <f>F49</f>
        <v>10.0.101.102</v>
      </c>
      <c r="AB9" s="52" t="s">
        <v>215</v>
      </c>
      <c r="AC9" s="53" t="str">
        <f>IF(F54="","",F54)</f>
        <v>10.0.106.101</v>
      </c>
    </row>
    <row r="10" spans="1:30" ht="19.5" thickBot="1">
      <c r="C10" s="62"/>
      <c r="D10" s="51"/>
      <c r="E10" s="181" t="s">
        <v>217</v>
      </c>
      <c r="F10" s="178"/>
      <c r="G10" s="46" t="str">
        <f>F27 &amp; "/" &amp; "24"</f>
        <v>169.254.1.101/24</v>
      </c>
      <c r="N10" s="76" t="str">
        <f>F33 &amp; "/" &amp; "24"</f>
        <v>169.254.1.101/24</v>
      </c>
      <c r="O10" s="181" t="s">
        <v>217</v>
      </c>
      <c r="P10" s="178"/>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216</v>
      </c>
      <c r="E13" s="157" t="s">
        <v>213</v>
      </c>
      <c r="F13" s="64"/>
      <c r="O13" s="62"/>
      <c r="P13" s="63" t="s">
        <v>216</v>
      </c>
      <c r="Q13" s="157" t="s">
        <v>213</v>
      </c>
      <c r="R13" s="64"/>
      <c r="U13" s="170" t="s">
        <v>218</v>
      </c>
      <c r="V13" s="171"/>
      <c r="X13" s="170" t="s">
        <v>219</v>
      </c>
      <c r="Y13" s="171"/>
      <c r="AA13" s="54"/>
      <c r="AB13" s="53" t="s">
        <v>220</v>
      </c>
    </row>
    <row r="14" spans="1:30" ht="18.75" customHeight="1">
      <c r="C14" s="69"/>
      <c r="D14" s="176" t="s">
        <v>221</v>
      </c>
      <c r="E14" s="176"/>
      <c r="F14" s="70"/>
      <c r="J14" s="46" t="str">
        <f>F35</f>
        <v>ol-10</v>
      </c>
      <c r="O14" s="69"/>
      <c r="P14" s="176" t="s">
        <v>221</v>
      </c>
      <c r="Q14" s="176"/>
      <c r="R14" s="70"/>
      <c r="U14" s="172"/>
      <c r="V14" s="173"/>
      <c r="X14" s="172"/>
      <c r="Y14" s="173"/>
      <c r="AA14" s="54"/>
      <c r="AB14" s="53" t="s">
        <v>222</v>
      </c>
    </row>
    <row r="15" spans="1:30">
      <c r="D15" s="71"/>
      <c r="E15" s="72"/>
      <c r="K15" s="73" t="str">
        <f>F40 &amp; "/" &amp; F41</f>
        <v>10.0.0.100/24</v>
      </c>
      <c r="P15" s="71"/>
      <c r="Q15" s="72"/>
      <c r="U15" s="174"/>
      <c r="V15" s="175"/>
      <c r="X15" s="174"/>
      <c r="Y15" s="175"/>
      <c r="AA15" s="54"/>
      <c r="AB15" s="74" t="s">
        <v>223</v>
      </c>
    </row>
    <row r="16" spans="1:30">
      <c r="D16" s="54"/>
      <c r="E16" s="53"/>
      <c r="J16" s="177" t="s">
        <v>224</v>
      </c>
      <c r="K16" s="178"/>
      <c r="P16" s="54"/>
      <c r="Q16" s="53"/>
      <c r="U16" s="71"/>
      <c r="V16" s="72"/>
      <c r="X16" s="71"/>
      <c r="Y16" s="72"/>
      <c r="AA16" s="54"/>
      <c r="AB16" s="53" t="s">
        <v>225</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226</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227</v>
      </c>
    </row>
    <row r="23" spans="2:30">
      <c r="E23" s="76" t="s">
        <v>228</v>
      </c>
      <c r="F23" s="77" t="s">
        <v>183</v>
      </c>
    </row>
    <row r="24" spans="2:30">
      <c r="E24" s="76" t="s">
        <v>229</v>
      </c>
      <c r="F24" s="77" t="s">
        <v>230</v>
      </c>
    </row>
    <row r="25" spans="2:30">
      <c r="E25" s="76" t="s">
        <v>231</v>
      </c>
      <c r="F25" s="78" t="s">
        <v>290</v>
      </c>
    </row>
    <row r="26" spans="2:30">
      <c r="E26" s="76" t="s">
        <v>233</v>
      </c>
      <c r="F26" s="77" t="s">
        <v>234</v>
      </c>
    </row>
    <row r="27" spans="2:30">
      <c r="E27" s="76" t="s">
        <v>291</v>
      </c>
      <c r="F27" s="78" t="s">
        <v>292</v>
      </c>
    </row>
    <row r="28" spans="2:30">
      <c r="B28" s="46" t="s">
        <v>235</v>
      </c>
      <c r="F28" s="79"/>
    </row>
    <row r="29" spans="2:30">
      <c r="E29" s="76" t="s">
        <v>228</v>
      </c>
      <c r="F29" s="77" t="s">
        <v>184</v>
      </c>
    </row>
    <row r="30" spans="2:30">
      <c r="E30" s="76" t="s">
        <v>229</v>
      </c>
      <c r="F30" s="77" t="s">
        <v>236</v>
      </c>
    </row>
    <row r="31" spans="2:30">
      <c r="E31" s="76" t="s">
        <v>231</v>
      </c>
      <c r="F31" s="78" t="s">
        <v>293</v>
      </c>
    </row>
    <row r="32" spans="2:30">
      <c r="E32" s="76" t="s">
        <v>233</v>
      </c>
      <c r="F32" s="77" t="s">
        <v>238</v>
      </c>
    </row>
    <row r="33" spans="2:11">
      <c r="E33" s="76" t="s">
        <v>291</v>
      </c>
      <c r="F33" s="78" t="s">
        <v>292</v>
      </c>
    </row>
    <row r="34" spans="2:11">
      <c r="B34" s="46" t="s">
        <v>239</v>
      </c>
      <c r="F34" s="79"/>
    </row>
    <row r="35" spans="2:11">
      <c r="E35" s="76" t="s">
        <v>120</v>
      </c>
      <c r="F35" s="77" t="s">
        <v>185</v>
      </c>
    </row>
    <row r="36" spans="2:11">
      <c r="E36" s="76" t="s">
        <v>240</v>
      </c>
      <c r="F36" s="80" t="s">
        <v>241</v>
      </c>
    </row>
    <row r="37" spans="2:11">
      <c r="E37" s="76" t="s">
        <v>242</v>
      </c>
      <c r="F37" s="77" t="s">
        <v>243</v>
      </c>
    </row>
    <row r="38" spans="2:11">
      <c r="E38" s="76" t="s">
        <v>244</v>
      </c>
      <c r="F38" s="80" t="s">
        <v>241</v>
      </c>
    </row>
    <row r="39" spans="2:11">
      <c r="E39" s="76" t="s">
        <v>245</v>
      </c>
      <c r="F39" s="80" t="s">
        <v>246</v>
      </c>
    </row>
    <row r="40" spans="2:11">
      <c r="E40" s="76" t="s">
        <v>247</v>
      </c>
      <c r="F40" s="77" t="s">
        <v>248</v>
      </c>
    </row>
    <row r="41" spans="2:11">
      <c r="E41" s="76" t="s">
        <v>249</v>
      </c>
      <c r="F41" s="80" t="s">
        <v>246</v>
      </c>
    </row>
    <row r="42" spans="2:11">
      <c r="E42" s="76" t="s">
        <v>250</v>
      </c>
      <c r="F42" s="77" t="s">
        <v>186</v>
      </c>
      <c r="K42" s="46" t="s">
        <v>251</v>
      </c>
    </row>
    <row r="43" spans="2:11">
      <c r="E43" s="76" t="s">
        <v>252</v>
      </c>
      <c r="F43" s="77" t="s">
        <v>253</v>
      </c>
    </row>
    <row r="44" spans="2:11">
      <c r="E44" s="76" t="s">
        <v>254</v>
      </c>
      <c r="F44" s="77" t="s">
        <v>255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3">
    <mergeCell ref="J16:K16"/>
    <mergeCell ref="E10:F10"/>
    <mergeCell ref="O10:P10"/>
    <mergeCell ref="U13:V15"/>
    <mergeCell ref="X13:Y15"/>
    <mergeCell ref="D14:E14"/>
    <mergeCell ref="P14:Q14"/>
    <mergeCell ref="U8:V8"/>
    <mergeCell ref="J6:K6"/>
    <mergeCell ref="D8:E8"/>
    <mergeCell ref="G8:H8"/>
    <mergeCell ref="M8:N8"/>
    <mergeCell ref="P8:Q8"/>
  </mergeCells>
  <phoneticPr fontId="5"/>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294</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200</v>
      </c>
      <c r="Z5" s="53" t="str">
        <f>F45</f>
        <v>10.0.100.101</v>
      </c>
      <c r="AA5" s="51"/>
      <c r="AB5" s="52" t="s">
        <v>201</v>
      </c>
      <c r="AC5" s="53" t="str">
        <f>IF(F50="","",F50)</f>
        <v/>
      </c>
    </row>
    <row r="6" spans="1:30">
      <c r="B6" s="51"/>
      <c r="C6" s="51"/>
      <c r="D6" s="52"/>
      <c r="E6" s="53"/>
      <c r="F6" s="51"/>
      <c r="G6" s="51"/>
      <c r="H6" s="51"/>
      <c r="I6" s="51"/>
      <c r="J6" s="177" t="s">
        <v>202</v>
      </c>
      <c r="K6" s="178"/>
      <c r="L6" s="51"/>
      <c r="M6" s="51"/>
      <c r="N6" s="86"/>
      <c r="O6" s="51"/>
      <c r="P6" s="52"/>
      <c r="Q6" s="53"/>
      <c r="R6" s="51"/>
      <c r="S6" s="51"/>
      <c r="T6" s="53"/>
      <c r="U6" s="54"/>
      <c r="V6" s="53"/>
      <c r="W6" s="51"/>
      <c r="X6" s="51"/>
      <c r="Y6" s="52" t="s">
        <v>203</v>
      </c>
      <c r="Z6" s="53" t="str">
        <f>F46</f>
        <v>10.0.100.102</v>
      </c>
      <c r="AA6" s="51"/>
      <c r="AB6" s="52" t="s">
        <v>204</v>
      </c>
      <c r="AC6" s="53" t="str">
        <f>IF(F51="","",F51)</f>
        <v/>
      </c>
    </row>
    <row r="7" spans="1:30">
      <c r="D7" s="54"/>
      <c r="E7" s="53"/>
      <c r="G7" s="87"/>
      <c r="H7" s="87"/>
      <c r="K7" s="59" t="str">
        <f>F37 &amp; "/" &amp; F38</f>
        <v>172.28.0.100/16</v>
      </c>
      <c r="M7" s="87"/>
      <c r="N7" s="87"/>
      <c r="P7" s="54"/>
      <c r="Q7" s="53"/>
      <c r="T7" s="53"/>
      <c r="U7" s="170" t="s">
        <v>218</v>
      </c>
      <c r="V7" s="171"/>
      <c r="Y7" s="52" t="s">
        <v>205</v>
      </c>
      <c r="Z7" s="53" t="str">
        <f>F47</f>
        <v>10.0.100.103</v>
      </c>
      <c r="AB7" s="52" t="s">
        <v>206</v>
      </c>
      <c r="AC7" s="53" t="str">
        <f>IF(F52="","",F52)</f>
        <v/>
      </c>
    </row>
    <row r="8" spans="1:30">
      <c r="C8" s="60"/>
      <c r="D8" s="176" t="s">
        <v>207</v>
      </c>
      <c r="E8" s="176"/>
      <c r="F8" s="61"/>
      <c r="G8" s="177" t="s">
        <v>208</v>
      </c>
      <c r="H8" s="178"/>
      <c r="J8" s="46" t="str">
        <f>F35</f>
        <v>ol-10</v>
      </c>
      <c r="M8" s="177" t="s">
        <v>208</v>
      </c>
      <c r="N8" s="178"/>
      <c r="O8" s="60"/>
      <c r="P8" s="176" t="s">
        <v>207</v>
      </c>
      <c r="Q8" s="176"/>
      <c r="R8" s="61"/>
      <c r="T8" s="53"/>
      <c r="U8" s="172"/>
      <c r="V8" s="173"/>
      <c r="Y8" s="52" t="s">
        <v>210</v>
      </c>
      <c r="Z8" s="53" t="str">
        <f>F48</f>
        <v>10.0.101.101</v>
      </c>
      <c r="AB8" s="52" t="s">
        <v>211</v>
      </c>
      <c r="AC8" s="53" t="str">
        <f>IF(F53="","",F53)</f>
        <v/>
      </c>
    </row>
    <row r="9" spans="1:30">
      <c r="C9" s="62"/>
      <c r="D9" s="63" t="s">
        <v>212</v>
      </c>
      <c r="E9" s="157" t="s">
        <v>217</v>
      </c>
      <c r="F9" s="64"/>
      <c r="G9" s="86" t="str">
        <f>F25 &amp; "/" &amp; F39</f>
        <v>169.254.1.201/24</v>
      </c>
      <c r="N9" s="89" t="str">
        <f>F31 &amp; "/" &amp; F39</f>
        <v>169.254.1.202/24</v>
      </c>
      <c r="O9" s="62"/>
      <c r="P9" s="63" t="s">
        <v>212</v>
      </c>
      <c r="Q9" s="157" t="s">
        <v>217</v>
      </c>
      <c r="R9" s="64"/>
      <c r="T9" s="53"/>
      <c r="U9" s="174"/>
      <c r="V9" s="175"/>
      <c r="Y9" s="52" t="s">
        <v>214</v>
      </c>
      <c r="Z9" s="53" t="str">
        <f>F49</f>
        <v>10.0.101.102</v>
      </c>
      <c r="AB9" s="52" t="s">
        <v>215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81" t="s">
        <v>213</v>
      </c>
      <c r="F12" s="178"/>
      <c r="G12" s="86" t="str">
        <f>F27 &amp; "/" &amp; F39</f>
        <v>169.254.1.101/24</v>
      </c>
      <c r="N12" s="89" t="str">
        <f>F33 &amp; "/" &amp; F39</f>
        <v>169.254.1.101/24</v>
      </c>
      <c r="O12" s="181" t="s">
        <v>213</v>
      </c>
      <c r="P12" s="178"/>
      <c r="Q12" s="51"/>
      <c r="R12" s="64"/>
      <c r="T12" s="53"/>
      <c r="U12" s="51"/>
      <c r="V12" s="51"/>
      <c r="W12" s="51"/>
      <c r="X12" s="51"/>
      <c r="Y12" s="51"/>
      <c r="Z12" s="51"/>
      <c r="AA12" s="54"/>
      <c r="AB12" s="53"/>
      <c r="AC12" s="51"/>
      <c r="AD12" s="51"/>
    </row>
    <row r="13" spans="1:30">
      <c r="C13" s="62"/>
      <c r="D13" s="91"/>
      <c r="E13" s="91"/>
      <c r="F13" s="64"/>
      <c r="O13" s="62"/>
      <c r="P13" s="91"/>
      <c r="Q13" s="91"/>
      <c r="R13" s="64"/>
      <c r="T13" s="53"/>
      <c r="X13" s="170" t="s">
        <v>219</v>
      </c>
      <c r="Y13" s="171"/>
      <c r="AA13" s="54"/>
      <c r="AB13" s="53" t="s">
        <v>220</v>
      </c>
    </row>
    <row r="14" spans="1:30">
      <c r="C14" s="69"/>
      <c r="D14" s="176" t="s">
        <v>295</v>
      </c>
      <c r="E14" s="176"/>
      <c r="F14" s="70"/>
      <c r="O14" s="69"/>
      <c r="P14" s="176" t="s">
        <v>295</v>
      </c>
      <c r="Q14" s="176"/>
      <c r="R14" s="70"/>
      <c r="T14" s="53"/>
      <c r="X14" s="172"/>
      <c r="Y14" s="173"/>
      <c r="AA14" s="54"/>
      <c r="AB14" s="53" t="s">
        <v>222</v>
      </c>
    </row>
    <row r="15" spans="1:30">
      <c r="D15" s="71"/>
      <c r="E15" s="72"/>
      <c r="K15" s="73" t="str">
        <f>F40 &amp; "/" &amp; F41</f>
        <v>169.254.0.100/24</v>
      </c>
      <c r="P15" s="71"/>
      <c r="Q15" s="72"/>
      <c r="T15" s="53"/>
      <c r="X15" s="174"/>
      <c r="Y15" s="175"/>
      <c r="AA15" s="54"/>
      <c r="AB15" s="74" t="s">
        <v>223</v>
      </c>
    </row>
    <row r="16" spans="1:30">
      <c r="D16" s="54"/>
      <c r="E16" s="53"/>
      <c r="J16" s="177" t="s">
        <v>224</v>
      </c>
      <c r="K16" s="178"/>
      <c r="P16" s="54"/>
      <c r="Q16" s="53"/>
      <c r="T16" s="53"/>
      <c r="X16" s="71"/>
      <c r="Y16" s="72"/>
      <c r="AA16" s="54"/>
      <c r="AB16" s="53" t="s">
        <v>225</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279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227</v>
      </c>
    </row>
    <row r="23" spans="2:30">
      <c r="E23" s="76" t="s">
        <v>228</v>
      </c>
      <c r="F23" s="77" t="s">
        <v>183</v>
      </c>
    </row>
    <row r="24" spans="2:30">
      <c r="E24" s="76" t="s">
        <v>233</v>
      </c>
      <c r="F24" s="77" t="s">
        <v>230</v>
      </c>
    </row>
    <row r="25" spans="2:30">
      <c r="E25" s="76" t="s">
        <v>231</v>
      </c>
      <c r="F25" s="78" t="s">
        <v>290</v>
      </c>
    </row>
    <row r="26" spans="2:30">
      <c r="E26" s="76" t="s">
        <v>280</v>
      </c>
      <c r="F26" s="78" t="s">
        <v>281</v>
      </c>
    </row>
    <row r="27" spans="2:30">
      <c r="E27" s="76" t="s">
        <v>291</v>
      </c>
      <c r="F27" s="78" t="s">
        <v>292</v>
      </c>
    </row>
    <row r="28" spans="2:30">
      <c r="B28" s="46" t="s">
        <v>235</v>
      </c>
      <c r="F28" s="79"/>
    </row>
    <row r="29" spans="2:30">
      <c r="E29" s="76" t="s">
        <v>228</v>
      </c>
      <c r="F29" s="77" t="s">
        <v>184</v>
      </c>
    </row>
    <row r="30" spans="2:30">
      <c r="E30" s="76" t="s">
        <v>233</v>
      </c>
      <c r="F30" s="77" t="s">
        <v>236</v>
      </c>
    </row>
    <row r="31" spans="2:30">
      <c r="E31" s="76" t="s">
        <v>231</v>
      </c>
      <c r="F31" s="78" t="s">
        <v>293</v>
      </c>
    </row>
    <row r="32" spans="2:30">
      <c r="E32" s="76" t="s">
        <v>280</v>
      </c>
      <c r="F32" s="78" t="s">
        <v>282</v>
      </c>
    </row>
    <row r="33" spans="2:11">
      <c r="E33" s="76" t="s">
        <v>291</v>
      </c>
      <c r="F33" s="78" t="s">
        <v>292</v>
      </c>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246</v>
      </c>
    </row>
    <row r="40" spans="2:11">
      <c r="E40" s="76" t="s">
        <v>247</v>
      </c>
      <c r="F40" s="78" t="s">
        <v>284</v>
      </c>
    </row>
    <row r="41" spans="2:11">
      <c r="E41" s="76" t="s">
        <v>249</v>
      </c>
      <c r="F41" s="81" t="s">
        <v>246</v>
      </c>
    </row>
    <row r="42" spans="2:11">
      <c r="E42" s="82" t="s">
        <v>250</v>
      </c>
      <c r="F42" s="77"/>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5"/>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296</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200</v>
      </c>
      <c r="Z5" s="53" t="str">
        <f>F45</f>
        <v>10.0.100.101</v>
      </c>
      <c r="AA5" s="51"/>
      <c r="AB5" s="52" t="s">
        <v>201</v>
      </c>
      <c r="AC5" s="53" t="str">
        <f>IF(F50="","",F50)</f>
        <v>10.0.102.0/24</v>
      </c>
    </row>
    <row r="6" spans="1:30">
      <c r="B6" s="51"/>
      <c r="C6" s="51"/>
      <c r="D6" s="52"/>
      <c r="E6" s="53"/>
      <c r="F6" s="51"/>
      <c r="G6" s="51"/>
      <c r="H6" s="51"/>
      <c r="I6" s="51"/>
      <c r="J6" s="177" t="s">
        <v>202</v>
      </c>
      <c r="K6" s="178"/>
      <c r="L6" s="51"/>
      <c r="M6" s="51"/>
      <c r="N6" s="86"/>
      <c r="O6" s="51"/>
      <c r="P6" s="52"/>
      <c r="Q6" s="53"/>
      <c r="R6" s="51"/>
      <c r="S6" s="54"/>
      <c r="T6" s="53"/>
      <c r="U6" s="54"/>
      <c r="V6" s="53"/>
      <c r="W6" s="51"/>
      <c r="X6" s="51"/>
      <c r="Y6" s="52" t="s">
        <v>203</v>
      </c>
      <c r="Z6" s="53" t="str">
        <f>F46</f>
        <v>10.0.100.102</v>
      </c>
      <c r="AA6" s="51"/>
      <c r="AB6" s="52" t="s">
        <v>204</v>
      </c>
      <c r="AC6" s="53" t="str">
        <f>IF(F51="","",F51)</f>
        <v>10.0.103.101</v>
      </c>
    </row>
    <row r="7" spans="1:30" ht="18.75" customHeight="1">
      <c r="D7" s="54"/>
      <c r="E7" s="53"/>
      <c r="G7" s="87"/>
      <c r="H7" s="87"/>
      <c r="K7" s="59" t="str">
        <f>F37 &amp; "/" &amp; F38</f>
        <v>172.28.0.100/16</v>
      </c>
      <c r="M7" s="87"/>
      <c r="N7" s="87"/>
      <c r="P7" s="54"/>
      <c r="Q7" s="53"/>
      <c r="S7" s="54"/>
      <c r="T7" s="53"/>
      <c r="U7" s="60"/>
      <c r="V7" s="61"/>
      <c r="Y7" s="52" t="s">
        <v>205</v>
      </c>
      <c r="Z7" s="53" t="str">
        <f>F47</f>
        <v>10.0.100.103</v>
      </c>
      <c r="AB7" s="52" t="s">
        <v>206</v>
      </c>
      <c r="AC7" s="53" t="str">
        <f>IF(F52="","",F52)</f>
        <v>10.0.104.101</v>
      </c>
    </row>
    <row r="8" spans="1:30">
      <c r="C8" s="60"/>
      <c r="D8" s="176" t="s">
        <v>207</v>
      </c>
      <c r="E8" s="176"/>
      <c r="F8" s="61"/>
      <c r="G8" s="177" t="s">
        <v>208</v>
      </c>
      <c r="H8" s="178"/>
      <c r="J8" s="46" t="str">
        <f>F35</f>
        <v>ol-10</v>
      </c>
      <c r="M8" s="177" t="s">
        <v>208</v>
      </c>
      <c r="N8" s="178"/>
      <c r="O8" s="60"/>
      <c r="P8" s="176" t="s">
        <v>207</v>
      </c>
      <c r="Q8" s="176"/>
      <c r="R8" s="61"/>
      <c r="S8" s="54"/>
      <c r="T8" s="53"/>
      <c r="U8" s="179" t="s">
        <v>209</v>
      </c>
      <c r="V8" s="180"/>
      <c r="Y8" s="52" t="s">
        <v>210</v>
      </c>
      <c r="Z8" s="53" t="str">
        <f>F48</f>
        <v>10.0.101.101</v>
      </c>
      <c r="AB8" s="52" t="s">
        <v>211</v>
      </c>
      <c r="AC8" s="53" t="str">
        <f>IF(F53="","",F53)</f>
        <v>10.0.105.101</v>
      </c>
    </row>
    <row r="9" spans="1:30">
      <c r="C9" s="62"/>
      <c r="D9" s="63" t="s">
        <v>212</v>
      </c>
      <c r="E9" s="157" t="s">
        <v>217</v>
      </c>
      <c r="F9" s="64"/>
      <c r="G9" s="86" t="str">
        <f>F25 &amp; "/" &amp; F39</f>
        <v>169.254.1.201/24</v>
      </c>
      <c r="N9" s="89" t="str">
        <f>F31 &amp; "/" &amp; F39</f>
        <v>169.254.1.202/24</v>
      </c>
      <c r="O9" s="62"/>
      <c r="P9" s="63" t="s">
        <v>212</v>
      </c>
      <c r="Q9" s="157" t="s">
        <v>217</v>
      </c>
      <c r="R9" s="64"/>
      <c r="S9" s="54"/>
      <c r="T9" s="53"/>
      <c r="U9" s="69"/>
      <c r="V9" s="70"/>
      <c r="Y9" s="52" t="s">
        <v>214</v>
      </c>
      <c r="Z9" s="53" t="str">
        <f>F49</f>
        <v>10.0.101.102</v>
      </c>
      <c r="AB9" s="52" t="s">
        <v>215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81" t="s">
        <v>213</v>
      </c>
      <c r="F12" s="178"/>
      <c r="G12" s="86" t="str">
        <f>F27 &amp; "/" &amp; F39</f>
        <v>169.254.1.101/24</v>
      </c>
      <c r="N12" s="89" t="str">
        <f>F33 &amp; "/" &amp; F39</f>
        <v>169.254.1.101/24</v>
      </c>
      <c r="O12" s="181" t="s">
        <v>213</v>
      </c>
      <c r="P12" s="178"/>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70" t="s">
        <v>218</v>
      </c>
      <c r="V13" s="171"/>
      <c r="X13" s="170" t="s">
        <v>219</v>
      </c>
      <c r="Y13" s="171"/>
      <c r="AA13" s="54"/>
      <c r="AB13" s="53" t="s">
        <v>220</v>
      </c>
    </row>
    <row r="14" spans="1:30">
      <c r="C14" s="69"/>
      <c r="D14" s="176" t="s">
        <v>295</v>
      </c>
      <c r="E14" s="176"/>
      <c r="F14" s="70"/>
      <c r="O14" s="69"/>
      <c r="P14" s="176" t="s">
        <v>295</v>
      </c>
      <c r="Q14" s="176"/>
      <c r="R14" s="70"/>
      <c r="S14" s="54"/>
      <c r="T14" s="53"/>
      <c r="U14" s="172"/>
      <c r="V14" s="173"/>
      <c r="X14" s="172"/>
      <c r="Y14" s="173"/>
      <c r="AA14" s="54"/>
      <c r="AB14" s="53" t="s">
        <v>222</v>
      </c>
    </row>
    <row r="15" spans="1:30">
      <c r="D15" s="71"/>
      <c r="E15" s="72"/>
      <c r="K15" s="73" t="str">
        <f>F40 &amp; "/" &amp; F41</f>
        <v>169.254.0.100/24</v>
      </c>
      <c r="P15" s="71"/>
      <c r="Q15" s="72"/>
      <c r="S15" s="54"/>
      <c r="T15" s="53"/>
      <c r="U15" s="174"/>
      <c r="V15" s="175"/>
      <c r="X15" s="174"/>
      <c r="Y15" s="175"/>
      <c r="AA15" s="54"/>
      <c r="AB15" s="74" t="s">
        <v>223</v>
      </c>
    </row>
    <row r="16" spans="1:30">
      <c r="D16" s="54"/>
      <c r="E16" s="53"/>
      <c r="J16" s="177" t="s">
        <v>224</v>
      </c>
      <c r="K16" s="178"/>
      <c r="P16" s="54"/>
      <c r="Q16" s="53"/>
      <c r="S16" s="54"/>
      <c r="T16" s="53"/>
      <c r="U16" s="71"/>
      <c r="V16" s="72"/>
      <c r="X16" s="71"/>
      <c r="Y16" s="72"/>
      <c r="AA16" s="54"/>
      <c r="AB16" s="53" t="s">
        <v>225</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279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227</v>
      </c>
    </row>
    <row r="23" spans="2:30">
      <c r="E23" s="76" t="s">
        <v>228</v>
      </c>
      <c r="F23" s="77" t="s">
        <v>183</v>
      </c>
    </row>
    <row r="24" spans="2:30">
      <c r="E24" s="76" t="s">
        <v>233</v>
      </c>
      <c r="F24" s="77" t="s">
        <v>230</v>
      </c>
    </row>
    <row r="25" spans="2:30">
      <c r="E25" s="76" t="s">
        <v>231</v>
      </c>
      <c r="F25" s="78" t="s">
        <v>290</v>
      </c>
    </row>
    <row r="26" spans="2:30">
      <c r="E26" s="76" t="s">
        <v>280</v>
      </c>
      <c r="F26" s="78" t="s">
        <v>281</v>
      </c>
    </row>
    <row r="27" spans="2:30">
      <c r="E27" s="76" t="s">
        <v>291</v>
      </c>
      <c r="F27" s="78" t="s">
        <v>292</v>
      </c>
    </row>
    <row r="28" spans="2:30">
      <c r="B28" s="46" t="s">
        <v>235</v>
      </c>
      <c r="F28" s="79"/>
    </row>
    <row r="29" spans="2:30">
      <c r="E29" s="76" t="s">
        <v>228</v>
      </c>
      <c r="F29" s="77" t="s">
        <v>184</v>
      </c>
    </row>
    <row r="30" spans="2:30">
      <c r="E30" s="76" t="s">
        <v>233</v>
      </c>
      <c r="F30" s="77" t="s">
        <v>236</v>
      </c>
    </row>
    <row r="31" spans="2:30">
      <c r="E31" s="76" t="s">
        <v>231</v>
      </c>
      <c r="F31" s="78" t="s">
        <v>293</v>
      </c>
    </row>
    <row r="32" spans="2:30">
      <c r="E32" s="76" t="s">
        <v>280</v>
      </c>
      <c r="F32" s="78" t="s">
        <v>282</v>
      </c>
    </row>
    <row r="33" spans="2:11">
      <c r="E33" s="76" t="s">
        <v>291</v>
      </c>
      <c r="F33" s="78" t="s">
        <v>292</v>
      </c>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246</v>
      </c>
    </row>
    <row r="40" spans="2:11">
      <c r="E40" s="76" t="s">
        <v>247</v>
      </c>
      <c r="F40" s="78" t="s">
        <v>284</v>
      </c>
    </row>
    <row r="41" spans="2:11">
      <c r="E41" s="76" t="s">
        <v>249</v>
      </c>
      <c r="F41" s="81" t="s">
        <v>246</v>
      </c>
    </row>
    <row r="42" spans="2:11">
      <c r="E42" s="76" t="s">
        <v>250</v>
      </c>
      <c r="F42" s="77" t="s">
        <v>287</v>
      </c>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3">
    <mergeCell ref="J16:K16"/>
    <mergeCell ref="E12:F12"/>
    <mergeCell ref="O12:P12"/>
    <mergeCell ref="U13:V15"/>
    <mergeCell ref="X13:Y15"/>
    <mergeCell ref="D14:E14"/>
    <mergeCell ref="P14:Q14"/>
    <mergeCell ref="U8:V8"/>
    <mergeCell ref="J6:K6"/>
    <mergeCell ref="D8:E8"/>
    <mergeCell ref="G8:H8"/>
    <mergeCell ref="M8:N8"/>
    <mergeCell ref="P8:Q8"/>
  </mergeCells>
  <phoneticPr fontId="5"/>
  <pageMargins left="0.7" right="0.7" top="0.75" bottom="0.75" header="0.3" footer="0.3"/>
  <pageSetup paperSize="9"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S362"/>
  <sheetViews>
    <sheetView workbookViewId="0"/>
  </sheetViews>
  <sheetFormatPr defaultRowHeight="18.75"/>
  <cols>
    <col min="1" max="1" width="2.625" style="7" customWidth="1"/>
    <col min="2" max="2" width="3" customWidth="1"/>
  </cols>
  <sheetData>
    <row r="1" spans="1:3">
      <c r="A1" s="99"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1914</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190</v>
      </c>
    </row>
    <row r="30" spans="1:13">
      <c r="A30" s="7">
        <v>2</v>
      </c>
      <c r="B30" s="1"/>
    </row>
    <row r="31" spans="1:13">
      <c r="A31" s="7">
        <v>2</v>
      </c>
      <c r="B31" s="1"/>
      <c r="M31" t="s">
        <v>1902</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1903</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193</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1904</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インストール手順!$F$120 &amp; "::" &amp; インストール手順!$F$66 &amp; ":" &amp; インストール手順!$F$60 &amp; "::eth0:none:" &amp; インストール手順!$F$62 &amp; "」入力"</f>
        <v>「 inst.lang=en_US inst.keymap=jp106 inst.sshd=1 inst.nodmraid inst.nompath inst.selinux=0 selinux=0 ipv6.disable=1 biosdevname=0 net.ifnames=0 ip=0:::24::eth0:none:1500」入力</v>
      </c>
    </row>
    <row r="97" spans="1:2">
      <c r="A97" s="7">
        <v>2</v>
      </c>
      <c r="B97" s="1"/>
    </row>
    <row r="98" spans="1:2">
      <c r="A98" s="7">
        <v>2</v>
      </c>
      <c r="B98" s="1"/>
    </row>
    <row r="99" spans="1:2">
      <c r="A99" s="7">
        <v>2</v>
      </c>
      <c r="B99" s="1"/>
    </row>
    <row r="100" spans="1:2">
      <c r="A100" s="7">
        <v>2</v>
      </c>
      <c r="B100" s="8" t="s">
        <v>195</v>
      </c>
    </row>
    <row r="101" spans="1:2">
      <c r="A101" s="7">
        <v>2</v>
      </c>
      <c r="B101" s="93" t="str">
        <f>" inst.lang^en=US inst.keymap^jp106 inst.sshd^1 inst.nodmraid inst.nompath inst.selinux^0 selinux^0 ipv6.disable^1 biosdevname^0 net.ifnames^0 ip^" &amp; インストール手順!$F$120 &amp; "++" &amp; インストール手順!$F$66 &amp; "+" &amp; インストール手順!$F$60 &amp; "++eth0+none+" &amp; インストール手順!$F$62</f>
        <v xml:space="preserve"> inst.lang^en=US inst.keymap^jp106 inst.sshd^1 inst.nodmraid inst.nompath inst.selinux^0 selinux^0 ipv6.disable^1 biosdevname^0 net.ifnames^0 ip^0+++24++eth0+none+1500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196</v>
      </c>
    </row>
    <row r="120" spans="1:13">
      <c r="A120" s="7">
        <v>2</v>
      </c>
      <c r="B120" s="1"/>
    </row>
    <row r="121" spans="1:13">
      <c r="A121" s="7">
        <v>2</v>
      </c>
      <c r="B121" s="1"/>
    </row>
    <row r="122" spans="1:13">
      <c r="A122" s="7">
        <v>2</v>
      </c>
      <c r="B122" s="1"/>
    </row>
    <row r="123" spans="1:13">
      <c r="A123" s="7">
        <v>2</v>
      </c>
      <c r="B123" s="8" t="s">
        <v>197</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1905</v>
      </c>
      <c r="M157" s="92" t="s">
        <v>2825</v>
      </c>
    </row>
    <row r="158" spans="1:13">
      <c r="A158" s="7">
        <v>2</v>
      </c>
      <c r="B158" s="8" t="s">
        <v>1906</v>
      </c>
    </row>
    <row r="159" spans="1:13">
      <c r="A159" s="7">
        <v>2</v>
      </c>
      <c r="B159" s="1"/>
    </row>
    <row r="160" spans="1:13">
      <c r="A160" s="7">
        <v>2</v>
      </c>
      <c r="B160" s="8" t="s">
        <v>1907</v>
      </c>
      <c r="M160" s="5" t="s">
        <v>303</v>
      </c>
    </row>
    <row r="161" spans="1:13">
      <c r="A161" s="7">
        <v>2</v>
      </c>
      <c r="B161" s="1" t="s">
        <v>2813</v>
      </c>
      <c r="M161" s="92" t="s">
        <v>2826</v>
      </c>
    </row>
    <row r="162" spans="1:13">
      <c r="B162" s="1"/>
      <c r="C162" t="s">
        <v>300</v>
      </c>
    </row>
    <row r="163" spans="1:13">
      <c r="B163" s="1"/>
      <c r="C163" t="s">
        <v>301</v>
      </c>
    </row>
    <row r="164" spans="1:13">
      <c r="B164" s="1"/>
      <c r="C164" t="s">
        <v>302</v>
      </c>
    </row>
    <row r="165" spans="1:13">
      <c r="A165" s="7">
        <v>2</v>
      </c>
      <c r="B165" s="1"/>
    </row>
    <row r="166" spans="1:13">
      <c r="A166" s="7">
        <v>2</v>
      </c>
      <c r="B166" s="8" t="s">
        <v>3363</v>
      </c>
    </row>
    <row r="167" spans="1:13">
      <c r="A167" s="7">
        <v>2</v>
      </c>
      <c r="B167" s="93" t="s">
        <v>3361</v>
      </c>
    </row>
    <row r="168" spans="1:13">
      <c r="A168" s="7">
        <v>2</v>
      </c>
      <c r="B168" s="93" t="s">
        <v>3362</v>
      </c>
    </row>
    <row r="169" spans="1:13">
      <c r="A169" s="7">
        <v>2</v>
      </c>
      <c r="B169" s="93" t="s">
        <v>2797</v>
      </c>
    </row>
    <row r="170" spans="1:13">
      <c r="A170" s="7">
        <v>2</v>
      </c>
      <c r="B170" s="93" t="s">
        <v>2798</v>
      </c>
    </row>
    <row r="171" spans="1:13">
      <c r="A171" s="7">
        <v>2</v>
      </c>
      <c r="B171" s="93" t="s">
        <v>2799</v>
      </c>
    </row>
    <row r="172" spans="1:13">
      <c r="A172" s="7">
        <v>2</v>
      </c>
      <c r="B172" s="93" t="s">
        <v>2800</v>
      </c>
    </row>
    <row r="173" spans="1:13">
      <c r="A173" s="7">
        <v>2</v>
      </c>
      <c r="B173" s="93" t="s">
        <v>625</v>
      </c>
    </row>
    <row r="174" spans="1:13">
      <c r="A174" s="7">
        <v>2</v>
      </c>
      <c r="B174" s="1"/>
    </row>
    <row r="175" spans="1:13">
      <c r="A175" s="7">
        <v>2</v>
      </c>
      <c r="B175" s="8" t="s">
        <v>1908</v>
      </c>
    </row>
    <row r="176" spans="1:13">
      <c r="A176" s="7">
        <v>2</v>
      </c>
      <c r="B176" s="93" t="str">
        <f>"time dd if=/dev/urandom of=/dev/" &amp; インストール手順!$H$20 &amp; " bs=1M &amp;" &amp; " time dd if=/dev/urandom of=/dev/" &amp; インストール手順!$H$21 &amp; " bs=1M &amp;"</f>
        <v>time dd if=/dev/urandom of=/dev/sda bs=1M &amp; time dd if=/dev/urandom of=/dev/sdb bs=1M &amp;</v>
      </c>
    </row>
    <row r="177" spans="1:2">
      <c r="A177" s="7">
        <v>2</v>
      </c>
      <c r="B177" s="1"/>
    </row>
    <row r="178" spans="1:2">
      <c r="A178" s="7">
        <v>2</v>
      </c>
      <c r="B178" s="8" t="s">
        <v>400</v>
      </c>
    </row>
    <row r="179" spans="1:2">
      <c r="A179" s="7">
        <v>2</v>
      </c>
      <c r="B179" s="1" t="s">
        <v>3603</v>
      </c>
    </row>
    <row r="180" spans="1:2">
      <c r="A180" s="7">
        <v>2</v>
      </c>
      <c r="B180" s="1" t="s">
        <v>309</v>
      </c>
    </row>
    <row r="181" spans="1:2">
      <c r="A181" s="7">
        <v>2</v>
      </c>
      <c r="B181" s="1" t="s">
        <v>310</v>
      </c>
    </row>
    <row r="182" spans="1:2">
      <c r="A182" s="7">
        <v>2</v>
      </c>
      <c r="B182" s="1" t="s">
        <v>311</v>
      </c>
    </row>
    <row r="183" spans="1:2">
      <c r="A183" s="7">
        <v>2</v>
      </c>
      <c r="B183" s="1" t="s">
        <v>312</v>
      </c>
    </row>
    <row r="184" spans="1:2">
      <c r="A184" s="7">
        <v>2</v>
      </c>
      <c r="B184" s="1" t="s">
        <v>313</v>
      </c>
    </row>
    <row r="185" spans="1:2">
      <c r="A185" s="7">
        <v>2</v>
      </c>
      <c r="B185" s="1" t="s">
        <v>314</v>
      </c>
    </row>
    <row r="186" spans="1:2">
      <c r="A186" s="7">
        <v>2</v>
      </c>
      <c r="B186" s="1" t="s">
        <v>315</v>
      </c>
    </row>
    <row r="187" spans="1:2">
      <c r="A187" s="7">
        <v>2</v>
      </c>
      <c r="B187" s="1" t="s">
        <v>316</v>
      </c>
    </row>
    <row r="188" spans="1:2">
      <c r="A188" s="7">
        <v>2</v>
      </c>
      <c r="B188" s="1" t="s">
        <v>317</v>
      </c>
    </row>
    <row r="189" spans="1:2">
      <c r="A189" s="7">
        <v>2</v>
      </c>
      <c r="B189" s="1" t="s">
        <v>318</v>
      </c>
    </row>
    <row r="190" spans="1:2">
      <c r="A190" s="7">
        <v>2</v>
      </c>
      <c r="B190" s="1"/>
    </row>
    <row r="191" spans="1:2">
      <c r="A191" s="7">
        <v>2</v>
      </c>
      <c r="B191" s="8" t="s">
        <v>319</v>
      </c>
    </row>
    <row r="192" spans="1:2">
      <c r="A192" s="7">
        <v>2</v>
      </c>
      <c r="B192" s="93" t="str">
        <f>"sfdisk /dev/" &amp; インストール手順!$H$20 &amp; " &lt;&lt; 'EOF' || $Error :"</f>
        <v>sfdisk /dev/sda &lt;&lt; 'EOF' || $Error :</v>
      </c>
    </row>
    <row r="193" spans="1:3">
      <c r="A193" s="7">
        <v>2</v>
      </c>
      <c r="B193" s="1" t="s">
        <v>2814</v>
      </c>
    </row>
    <row r="194" spans="1:3">
      <c r="A194" s="7">
        <v>2</v>
      </c>
      <c r="B194" s="1" t="s">
        <v>2815</v>
      </c>
    </row>
    <row r="195" spans="1:3">
      <c r="A195" s="7">
        <v>2</v>
      </c>
      <c r="B195" s="1" t="s">
        <v>2816</v>
      </c>
    </row>
    <row r="196" spans="1:3">
      <c r="A196" s="7">
        <v>2</v>
      </c>
      <c r="B196" s="1" t="s">
        <v>96</v>
      </c>
    </row>
    <row r="197" spans="1:3">
      <c r="A197" s="7">
        <v>2</v>
      </c>
      <c r="B197" s="93" t="str">
        <f>"sfdisk /dev/" &amp; インストール手順!$H$21 &amp; " &lt;&lt; 'EOF' || $Error :"</f>
        <v>sfdisk /dev/sdb &lt;&lt; 'EOF' || $Error :</v>
      </c>
    </row>
    <row r="198" spans="1:3">
      <c r="A198" s="7">
        <v>2</v>
      </c>
      <c r="B198" s="1" t="s">
        <v>2822</v>
      </c>
    </row>
    <row r="199" spans="1:3">
      <c r="A199" s="7">
        <v>2</v>
      </c>
      <c r="B199" s="1" t="s">
        <v>2823</v>
      </c>
    </row>
    <row r="200" spans="1:3">
      <c r="A200" s="7">
        <v>2</v>
      </c>
      <c r="B200" s="1" t="s">
        <v>2824</v>
      </c>
    </row>
    <row r="201" spans="1:3">
      <c r="A201" s="7">
        <v>2</v>
      </c>
      <c r="B201" s="1" t="s">
        <v>96</v>
      </c>
    </row>
    <row r="202" spans="1:3">
      <c r="A202" s="7">
        <v>2</v>
      </c>
      <c r="B202" s="1" t="s">
        <v>1920</v>
      </c>
    </row>
    <row r="203" spans="1:3">
      <c r="A203" s="7">
        <v>2</v>
      </c>
      <c r="B203" s="1"/>
    </row>
    <row r="204" spans="1:3">
      <c r="A204" s="7">
        <v>2</v>
      </c>
      <c r="B204" s="8" t="s">
        <v>321</v>
      </c>
    </row>
    <row r="205" spans="1:3">
      <c r="A205" s="100">
        <v>1</v>
      </c>
      <c r="B205" s="1"/>
      <c r="C205" t="s">
        <v>1915</v>
      </c>
    </row>
    <row r="206" spans="1:3">
      <c r="A206" s="100">
        <v>1</v>
      </c>
      <c r="B206" s="95" t="s">
        <v>2685</v>
      </c>
    </row>
    <row r="207" spans="1:3">
      <c r="A207" s="100">
        <v>1</v>
      </c>
      <c r="B207" s="1"/>
    </row>
    <row r="208" spans="1:3">
      <c r="A208" s="100">
        <v>1</v>
      </c>
      <c r="B208" s="95"/>
    </row>
    <row r="209" spans="1:2">
      <c r="A209" s="100">
        <v>1</v>
      </c>
      <c r="B209" s="1"/>
    </row>
    <row r="210" spans="1:2">
      <c r="A210" s="100">
        <v>1</v>
      </c>
      <c r="B210" s="1"/>
    </row>
    <row r="211" spans="1:2">
      <c r="A211" s="100">
        <v>1</v>
      </c>
      <c r="B211" s="1"/>
    </row>
    <row r="212" spans="1:2">
      <c r="A212" s="100">
        <v>1</v>
      </c>
      <c r="B212" s="1"/>
    </row>
    <row r="213" spans="1:2">
      <c r="A213" s="7">
        <v>2</v>
      </c>
      <c r="B213" s="1" t="s">
        <v>325</v>
      </c>
    </row>
    <row r="214" spans="1:2">
      <c r="A214" s="7">
        <v>2</v>
      </c>
      <c r="B214" s="1" t="s">
        <v>2817</v>
      </c>
    </row>
    <row r="215" spans="1:2">
      <c r="A215" s="7">
        <v>2</v>
      </c>
      <c r="B215" s="1" t="s">
        <v>326</v>
      </c>
    </row>
    <row r="216" spans="1:2">
      <c r="A216" s="7">
        <v>2</v>
      </c>
      <c r="B216" s="1" t="s">
        <v>2818</v>
      </c>
    </row>
    <row r="217" spans="1:2">
      <c r="A217" s="7">
        <v>2</v>
      </c>
      <c r="B217" s="1"/>
    </row>
    <row r="218" spans="1:2">
      <c r="A218" s="7">
        <v>2</v>
      </c>
      <c r="B218" s="8" t="s">
        <v>1909</v>
      </c>
    </row>
    <row r="219" spans="1:2">
      <c r="A219" s="7">
        <v>2</v>
      </c>
      <c r="B219" s="1" t="s">
        <v>1921</v>
      </c>
    </row>
    <row r="220" spans="1:2">
      <c r="A220" s="7">
        <v>2</v>
      </c>
      <c r="B220" s="1" t="s">
        <v>327</v>
      </c>
    </row>
    <row r="221" spans="1:2">
      <c r="A221" s="7">
        <v>2</v>
      </c>
      <c r="B221" s="1" t="s">
        <v>328</v>
      </c>
    </row>
    <row r="222" spans="1:2">
      <c r="A222" s="7">
        <v>2</v>
      </c>
      <c r="B222" s="1" t="s">
        <v>329</v>
      </c>
    </row>
    <row r="223" spans="1:2">
      <c r="A223" s="7">
        <v>2</v>
      </c>
      <c r="B223" s="1" t="s">
        <v>1910</v>
      </c>
    </row>
    <row r="224" spans="1:2">
      <c r="A224" s="7">
        <v>2</v>
      </c>
      <c r="B224" s="1" t="s">
        <v>330</v>
      </c>
    </row>
    <row r="225" spans="1:2">
      <c r="A225" s="7">
        <v>2</v>
      </c>
      <c r="B225" s="1" t="s">
        <v>331</v>
      </c>
    </row>
    <row r="226" spans="1:2">
      <c r="A226" s="7">
        <v>2</v>
      </c>
      <c r="B226" s="1" t="s">
        <v>1911</v>
      </c>
    </row>
    <row r="227" spans="1:2">
      <c r="A227" s="7">
        <v>2</v>
      </c>
      <c r="B227" s="1" t="s">
        <v>332</v>
      </c>
    </row>
    <row r="228" spans="1:2">
      <c r="A228" s="7">
        <v>2</v>
      </c>
      <c r="B228" s="1" t="s">
        <v>333</v>
      </c>
    </row>
    <row r="229" spans="1:2">
      <c r="A229" s="7">
        <v>2</v>
      </c>
      <c r="B229" s="1" t="s">
        <v>334</v>
      </c>
    </row>
    <row r="230" spans="1:2">
      <c r="A230" s="7">
        <v>2</v>
      </c>
      <c r="B230" s="1" t="s">
        <v>335</v>
      </c>
    </row>
    <row r="231" spans="1:2">
      <c r="A231" s="7">
        <v>2</v>
      </c>
      <c r="B231" s="1" t="s">
        <v>336</v>
      </c>
    </row>
    <row r="232" spans="1:2">
      <c r="A232" s="7">
        <v>2</v>
      </c>
      <c r="B232" s="1" t="s">
        <v>337</v>
      </c>
    </row>
    <row r="233" spans="1:2">
      <c r="A233" s="7">
        <v>2</v>
      </c>
      <c r="B233" s="1" t="s">
        <v>338</v>
      </c>
    </row>
    <row r="234" spans="1:2">
      <c r="A234" s="7">
        <v>2</v>
      </c>
      <c r="B234" s="1" t="s">
        <v>339</v>
      </c>
    </row>
    <row r="235" spans="1:2">
      <c r="A235" s="7">
        <v>2</v>
      </c>
      <c r="B235" s="1" t="s">
        <v>340</v>
      </c>
    </row>
    <row r="236" spans="1:2">
      <c r="A236" s="7">
        <v>2</v>
      </c>
      <c r="B236" s="1" t="s">
        <v>341</v>
      </c>
    </row>
    <row r="237" spans="1:2">
      <c r="A237" s="7">
        <v>2</v>
      </c>
      <c r="B237" s="1" t="s">
        <v>1918</v>
      </c>
    </row>
    <row r="238" spans="1:2">
      <c r="A238" s="7">
        <v>2</v>
      </c>
      <c r="B238" s="1" t="s">
        <v>1916</v>
      </c>
    </row>
    <row r="239" spans="1:2">
      <c r="A239" s="7">
        <v>2</v>
      </c>
      <c r="B239" s="1"/>
    </row>
    <row r="240" spans="1:2">
      <c r="A240" s="7">
        <v>2</v>
      </c>
      <c r="B240" s="8" t="s">
        <v>343</v>
      </c>
    </row>
    <row r="241" spans="1:3">
      <c r="A241" s="7">
        <v>2</v>
      </c>
      <c r="B241" s="1" t="s">
        <v>344</v>
      </c>
    </row>
    <row r="242" spans="1:3">
      <c r="A242" s="7">
        <v>2</v>
      </c>
      <c r="B242" s="1" t="s">
        <v>345</v>
      </c>
    </row>
    <row r="243" spans="1:3">
      <c r="A243" s="7">
        <v>2</v>
      </c>
      <c r="B243" s="1"/>
    </row>
    <row r="244" spans="1:3">
      <c r="A244" s="7">
        <v>2</v>
      </c>
      <c r="B244" s="8" t="s">
        <v>1912</v>
      </c>
    </row>
    <row r="245" spans="1:3">
      <c r="A245" s="7">
        <v>2</v>
      </c>
      <c r="B245" s="1" t="s">
        <v>1913</v>
      </c>
    </row>
    <row r="246" spans="1:3">
      <c r="A246" s="7">
        <v>2</v>
      </c>
      <c r="B246" s="1" t="s">
        <v>346</v>
      </c>
    </row>
    <row r="247" spans="1:3">
      <c r="A247" s="7">
        <v>2</v>
      </c>
      <c r="B247" s="1"/>
    </row>
    <row r="248" spans="1:3">
      <c r="A248" s="7">
        <v>2</v>
      </c>
      <c r="B248" s="8" t="s">
        <v>1118</v>
      </c>
    </row>
    <row r="249" spans="1:3">
      <c r="A249" s="7">
        <v>2</v>
      </c>
      <c r="B249" s="1" t="s">
        <v>1861</v>
      </c>
    </row>
    <row r="250" spans="1:3">
      <c r="A250" s="7">
        <v>2</v>
      </c>
      <c r="B250" s="1"/>
    </row>
    <row r="251" spans="1:3">
      <c r="A251" s="7">
        <v>2</v>
      </c>
      <c r="B251" s="8" t="s">
        <v>1917</v>
      </c>
    </row>
    <row r="252" spans="1:3">
      <c r="A252" s="7">
        <v>2</v>
      </c>
      <c r="B252" s="1" t="s">
        <v>1922</v>
      </c>
    </row>
    <row r="253" spans="1:3">
      <c r="A253" s="7">
        <v>2</v>
      </c>
      <c r="B253" s="1" t="s">
        <v>1131</v>
      </c>
    </row>
    <row r="254" spans="1:3">
      <c r="A254" s="7">
        <v>2</v>
      </c>
      <c r="B254" s="1"/>
    </row>
    <row r="255" spans="1:3">
      <c r="A255" s="7">
        <v>2</v>
      </c>
      <c r="B255" s="8" t="s">
        <v>1923</v>
      </c>
    </row>
    <row r="256" spans="1:3" s="3" customFormat="1">
      <c r="A256" s="7">
        <v>2</v>
      </c>
      <c r="B256" s="1" t="s">
        <v>1930</v>
      </c>
      <c r="C256" s="97"/>
    </row>
    <row r="257" spans="1:3" s="3" customFormat="1">
      <c r="A257" s="7">
        <v>2</v>
      </c>
      <c r="B257" s="1" t="s">
        <v>1931</v>
      </c>
      <c r="C257" s="97"/>
    </row>
    <row r="258" spans="1:3" s="3" customFormat="1">
      <c r="A258" s="7">
        <v>2</v>
      </c>
      <c r="B258" s="1" t="s">
        <v>1932</v>
      </c>
      <c r="C258" s="97"/>
    </row>
    <row r="259" spans="1:3" s="3" customFormat="1">
      <c r="A259" s="7">
        <v>2</v>
      </c>
      <c r="B259" s="1" t="s">
        <v>1933</v>
      </c>
      <c r="C259" s="97"/>
    </row>
    <row r="260" spans="1:3" s="3" customFormat="1">
      <c r="A260" s="7">
        <v>2</v>
      </c>
      <c r="B260" s="1" t="s">
        <v>1938</v>
      </c>
      <c r="C260" s="97"/>
    </row>
    <row r="261" spans="1:3">
      <c r="A261" s="7">
        <v>2</v>
      </c>
      <c r="B261" s="1"/>
    </row>
    <row r="262" spans="1:3">
      <c r="A262" s="100">
        <v>1</v>
      </c>
      <c r="B262" s="8" t="s">
        <v>1924</v>
      </c>
    </row>
    <row r="263" spans="1:3" s="3" customFormat="1">
      <c r="A263" s="100">
        <v>1</v>
      </c>
      <c r="B263" s="95" t="s">
        <v>2686</v>
      </c>
      <c r="C263" s="97"/>
    </row>
    <row r="264" spans="1:3" s="3" customFormat="1">
      <c r="A264" s="100">
        <v>1</v>
      </c>
      <c r="B264" s="95" t="s">
        <v>3374</v>
      </c>
      <c r="C264" s="97"/>
    </row>
    <row r="265" spans="1:3" s="3" customFormat="1">
      <c r="A265" s="100">
        <v>1</v>
      </c>
      <c r="B265" s="95" t="s">
        <v>2687</v>
      </c>
      <c r="C265" s="97"/>
    </row>
    <row r="266" spans="1:3" s="3" customFormat="1">
      <c r="A266" s="100">
        <v>1</v>
      </c>
      <c r="B266" s="95" t="s">
        <v>2688</v>
      </c>
      <c r="C266" s="97"/>
    </row>
    <row r="267" spans="1:3" s="3" customFormat="1">
      <c r="A267" s="100">
        <v>1</v>
      </c>
      <c r="B267" s="95" t="s">
        <v>2689</v>
      </c>
      <c r="C267" s="97"/>
    </row>
    <row r="268" spans="1:3" s="3" customFormat="1">
      <c r="A268" s="100">
        <v>1</v>
      </c>
      <c r="B268" s="95" t="s">
        <v>2690</v>
      </c>
      <c r="C268" s="97"/>
    </row>
    <row r="269" spans="1:3" s="3" customFormat="1">
      <c r="A269" s="100">
        <v>1</v>
      </c>
      <c r="B269" s="95" t="s">
        <v>2691</v>
      </c>
      <c r="C269" s="97"/>
    </row>
    <row r="270" spans="1:3" s="3" customFormat="1">
      <c r="A270" s="100">
        <v>1</v>
      </c>
      <c r="B270" s="95" t="s">
        <v>2692</v>
      </c>
      <c r="C270" s="97"/>
    </row>
    <row r="271" spans="1:3" s="3" customFormat="1">
      <c r="A271" s="100">
        <v>1</v>
      </c>
      <c r="B271" s="95" t="s">
        <v>2693</v>
      </c>
      <c r="C271" s="97"/>
    </row>
    <row r="272" spans="1:3">
      <c r="A272" s="7">
        <v>2</v>
      </c>
      <c r="B272" s="1"/>
    </row>
    <row r="273" spans="1:12">
      <c r="A273" s="7">
        <v>2</v>
      </c>
      <c r="B273" s="8" t="s">
        <v>1923</v>
      </c>
    </row>
    <row r="274" spans="1:12" s="3" customFormat="1">
      <c r="A274" s="7">
        <v>2</v>
      </c>
      <c r="B274" s="1" t="s">
        <v>1934</v>
      </c>
      <c r="C274" s="97"/>
    </row>
    <row r="275" spans="1:12" s="3" customFormat="1">
      <c r="A275" s="7">
        <v>2</v>
      </c>
      <c r="B275" s="1" t="s">
        <v>1935</v>
      </c>
      <c r="C275" s="97"/>
    </row>
    <row r="276" spans="1:12" s="3" customFormat="1">
      <c r="A276" s="7">
        <v>2</v>
      </c>
      <c r="B276" s="1" t="s">
        <v>1936</v>
      </c>
      <c r="C276" s="97"/>
    </row>
    <row r="277" spans="1:12" s="3" customFormat="1">
      <c r="A277" s="7">
        <v>2</v>
      </c>
      <c r="B277" s="1" t="s">
        <v>1937</v>
      </c>
      <c r="C277" s="97"/>
      <c r="L277"/>
    </row>
    <row r="278" spans="1:12">
      <c r="A278" s="7">
        <v>2</v>
      </c>
      <c r="B278" s="1"/>
    </row>
    <row r="279" spans="1:12">
      <c r="A279" s="7">
        <v>2</v>
      </c>
      <c r="B279" s="8" t="s">
        <v>1854</v>
      </c>
    </row>
    <row r="280" spans="1:12">
      <c r="A280" s="7">
        <v>2</v>
      </c>
      <c r="B280" s="1" t="s">
        <v>3376</v>
      </c>
    </row>
    <row r="281" spans="1:12">
      <c r="A281" s="7">
        <v>2</v>
      </c>
      <c r="B281" s="1"/>
    </row>
    <row r="282" spans="1:12">
      <c r="A282" s="7">
        <v>2</v>
      </c>
      <c r="B282" s="8" t="s">
        <v>1991</v>
      </c>
    </row>
    <row r="283" spans="1:12">
      <c r="A283" s="7">
        <v>2</v>
      </c>
      <c r="B283" s="93" t="str">
        <f>"grub2-install /dev/" &amp; インストール手順!$H$20 &amp; " || $Error :"</f>
        <v>grub2-install /dev/sda || $Error :</v>
      </c>
    </row>
    <row r="284" spans="1:12">
      <c r="A284" s="7">
        <v>2</v>
      </c>
      <c r="B284" s="1"/>
    </row>
    <row r="285" spans="1:12">
      <c r="A285" s="7">
        <v>2</v>
      </c>
      <c r="B285" s="8" t="s">
        <v>1925</v>
      </c>
    </row>
    <row r="286" spans="1:12" s="3" customFormat="1">
      <c r="A286" s="7">
        <v>2</v>
      </c>
      <c r="B286" s="1" t="s">
        <v>1939</v>
      </c>
      <c r="C286" s="97"/>
    </row>
    <row r="287" spans="1:12">
      <c r="A287" s="7">
        <v>2</v>
      </c>
      <c r="B287" s="1" t="s">
        <v>1992</v>
      </c>
    </row>
    <row r="288" spans="1:12">
      <c r="A288" s="7">
        <v>2</v>
      </c>
      <c r="B288" s="1" t="s">
        <v>3377</v>
      </c>
    </row>
    <row r="289" spans="1:2">
      <c r="A289" s="7">
        <v>2</v>
      </c>
      <c r="B289" s="1" t="s">
        <v>1994</v>
      </c>
    </row>
    <row r="290" spans="1:2">
      <c r="A290" s="7">
        <v>2</v>
      </c>
      <c r="B290" s="1" t="s">
        <v>2088</v>
      </c>
    </row>
    <row r="291" spans="1:2">
      <c r="A291" s="7">
        <v>2</v>
      </c>
      <c r="B291" s="1" t="s">
        <v>1995</v>
      </c>
    </row>
    <row r="292" spans="1:2">
      <c r="A292" s="7">
        <v>2</v>
      </c>
      <c r="B292" s="1" t="s">
        <v>2086</v>
      </c>
    </row>
    <row r="293" spans="1:2">
      <c r="A293" s="7">
        <v>2</v>
      </c>
      <c r="B293" s="1" t="s">
        <v>3259</v>
      </c>
    </row>
    <row r="294" spans="1:2">
      <c r="A294" s="7">
        <v>2</v>
      </c>
      <c r="B294" s="1" t="s">
        <v>1085</v>
      </c>
    </row>
    <row r="295" spans="1:2">
      <c r="A295" s="7">
        <v>2</v>
      </c>
      <c r="B295" s="1"/>
    </row>
    <row r="296" spans="1:2">
      <c r="A296" s="7">
        <v>2</v>
      </c>
      <c r="B296" s="8" t="s">
        <v>2062</v>
      </c>
    </row>
    <row r="297" spans="1:2">
      <c r="A297" s="7">
        <v>2</v>
      </c>
      <c r="B297" s="1" t="s">
        <v>2322</v>
      </c>
    </row>
    <row r="298" spans="1:2">
      <c r="A298" s="7">
        <v>2</v>
      </c>
      <c r="B298" s="1" t="s">
        <v>3378</v>
      </c>
    </row>
    <row r="299" spans="1:2">
      <c r="A299" s="7">
        <v>2</v>
      </c>
      <c r="B299" s="1"/>
    </row>
    <row r="300" spans="1:2">
      <c r="A300" s="7">
        <v>2</v>
      </c>
      <c r="B300" s="8" t="s">
        <v>2064</v>
      </c>
    </row>
    <row r="301" spans="1:2">
      <c r="A301" s="7">
        <v>2</v>
      </c>
      <c r="B301" s="1" t="s">
        <v>2321</v>
      </c>
    </row>
    <row r="302" spans="1:2">
      <c r="A302" s="7">
        <v>2</v>
      </c>
      <c r="B302" s="1" t="s">
        <v>3379</v>
      </c>
    </row>
    <row r="303" spans="1:2">
      <c r="A303" s="7">
        <v>2</v>
      </c>
      <c r="B303" s="1"/>
    </row>
    <row r="304" spans="1:2">
      <c r="A304" s="7">
        <v>2</v>
      </c>
      <c r="B304" s="8" t="s">
        <v>1927</v>
      </c>
    </row>
    <row r="305" spans="1:13">
      <c r="A305" s="7">
        <v>2</v>
      </c>
      <c r="B305" s="1" t="s">
        <v>1928</v>
      </c>
    </row>
    <row r="306" spans="1:13">
      <c r="A306" s="7">
        <v>2</v>
      </c>
      <c r="B306" s="1"/>
    </row>
    <row r="307" spans="1:13">
      <c r="A307" s="7">
        <v>2</v>
      </c>
      <c r="B307" s="8" t="s">
        <v>1929</v>
      </c>
    </row>
    <row r="308" spans="1:13" s="3" customFormat="1">
      <c r="A308" s="7">
        <v>2</v>
      </c>
      <c r="B308" s="1" t="s">
        <v>1940</v>
      </c>
      <c r="C308" s="97"/>
    </row>
    <row r="309" spans="1:13" s="3" customFormat="1">
      <c r="A309" s="7">
        <v>2</v>
      </c>
      <c r="B309" s="1" t="s">
        <v>1941</v>
      </c>
      <c r="C309" s="97"/>
    </row>
    <row r="310" spans="1:13" s="3" customFormat="1">
      <c r="A310" s="7">
        <v>2</v>
      </c>
      <c r="B310" s="1" t="s">
        <v>1942</v>
      </c>
      <c r="C310" s="97"/>
    </row>
    <row r="311" spans="1:13" s="3" customFormat="1">
      <c r="A311" s="7">
        <v>2</v>
      </c>
      <c r="B311" s="1" t="s">
        <v>1943</v>
      </c>
      <c r="C311" s="97"/>
    </row>
    <row r="312" spans="1:13" s="3" customFormat="1">
      <c r="A312" s="7">
        <v>2</v>
      </c>
      <c r="B312" s="1" t="s">
        <v>1944</v>
      </c>
      <c r="C312" s="97"/>
    </row>
    <row r="313" spans="1:13" s="3" customFormat="1">
      <c r="A313" s="7">
        <v>2</v>
      </c>
      <c r="B313" s="1" t="s">
        <v>1945</v>
      </c>
      <c r="C313" s="97"/>
    </row>
    <row r="314" spans="1:13" s="3" customFormat="1">
      <c r="A314" s="7">
        <v>2</v>
      </c>
      <c r="B314" s="1" t="s">
        <v>1946</v>
      </c>
      <c r="C314" s="97"/>
    </row>
    <row r="315" spans="1:13" s="3" customFormat="1">
      <c r="A315" s="7">
        <v>2</v>
      </c>
      <c r="B315" s="1" t="s">
        <v>342</v>
      </c>
      <c r="C315" s="97"/>
    </row>
    <row r="316" spans="1:13" s="3" customFormat="1">
      <c r="A316" s="7">
        <v>2</v>
      </c>
      <c r="B316" s="1" t="s">
        <v>1947</v>
      </c>
      <c r="C316" s="97"/>
    </row>
    <row r="317" spans="1:13" s="3" customFormat="1">
      <c r="A317" s="7">
        <v>2</v>
      </c>
      <c r="B317" s="1" t="s">
        <v>1948</v>
      </c>
      <c r="C317" s="97"/>
    </row>
    <row r="318" spans="1:13">
      <c r="A318" s="7">
        <v>2</v>
      </c>
      <c r="B318" s="1"/>
    </row>
    <row r="319" spans="1:13" s="131" customFormat="1">
      <c r="A319" s="129">
        <v>2</v>
      </c>
      <c r="B319" s="141" t="s">
        <v>3462</v>
      </c>
    </row>
    <row r="320" spans="1:13" s="131" customFormat="1">
      <c r="A320" s="129">
        <v>2</v>
      </c>
      <c r="B320" s="130" t="s">
        <v>3463</v>
      </c>
      <c r="M320" s="131" t="s">
        <v>3464</v>
      </c>
    </row>
    <row r="321" spans="1:19">
      <c r="A321" s="7">
        <v>2</v>
      </c>
      <c r="B321" s="1"/>
    </row>
    <row r="322" spans="1:19">
      <c r="A322" s="7">
        <v>2</v>
      </c>
      <c r="B322" s="8" t="s">
        <v>1142</v>
      </c>
    </row>
    <row r="323" spans="1:19">
      <c r="A323" s="7">
        <v>2</v>
      </c>
      <c r="B323" s="1" t="s">
        <v>2868</v>
      </c>
    </row>
    <row r="324" spans="1:19">
      <c r="A324" s="7">
        <v>2</v>
      </c>
      <c r="B324" s="1" t="s">
        <v>2869</v>
      </c>
    </row>
    <row r="325" spans="1:19" s="3" customFormat="1">
      <c r="A325" s="7">
        <v>2</v>
      </c>
      <c r="B325" s="1" t="s">
        <v>1027</v>
      </c>
      <c r="C325" s="97"/>
      <c r="N325" s="98"/>
      <c r="S325" s="101"/>
    </row>
    <row r="326" spans="1:19">
      <c r="A326" s="7">
        <v>2</v>
      </c>
      <c r="B326" s="1"/>
    </row>
    <row r="327" spans="1:19">
      <c r="A327" s="7">
        <v>2</v>
      </c>
      <c r="B327" s="1"/>
    </row>
    <row r="328" spans="1:19">
      <c r="A328" s="7">
        <v>2</v>
      </c>
      <c r="B328" s="1"/>
    </row>
    <row r="329" spans="1:19">
      <c r="A329" s="7">
        <v>2</v>
      </c>
      <c r="B329" s="8" t="s">
        <v>1140</v>
      </c>
    </row>
    <row r="330" spans="1:19">
      <c r="A330" s="7">
        <v>2</v>
      </c>
      <c r="B330" s="1"/>
    </row>
    <row r="331" spans="1:19">
      <c r="A331" s="7">
        <v>2</v>
      </c>
      <c r="B331" s="8" t="s">
        <v>1765</v>
      </c>
    </row>
    <row r="332" spans="1:19">
      <c r="A332" s="7">
        <v>2</v>
      </c>
      <c r="B332" s="1"/>
    </row>
    <row r="333" spans="1:19">
      <c r="A333" s="7">
        <v>2</v>
      </c>
      <c r="B333" s="8" t="s">
        <v>1868</v>
      </c>
    </row>
    <row r="334" spans="1:19">
      <c r="A334" s="7">
        <v>2</v>
      </c>
      <c r="B334" s="1" t="s">
        <v>1768</v>
      </c>
    </row>
    <row r="335" spans="1:19">
      <c r="A335" s="7">
        <v>2</v>
      </c>
      <c r="B335" s="1"/>
      <c r="C335" t="s">
        <v>2694</v>
      </c>
    </row>
    <row r="336" spans="1:19">
      <c r="A336" s="7">
        <v>2</v>
      </c>
      <c r="B336" s="1"/>
    </row>
    <row r="337" spans="1:19">
      <c r="A337" s="7">
        <v>2</v>
      </c>
      <c r="B337" s="8" t="s">
        <v>1141</v>
      </c>
    </row>
    <row r="338" spans="1:19">
      <c r="A338" s="7">
        <v>2</v>
      </c>
      <c r="B338" s="1" t="s">
        <v>1974</v>
      </c>
    </row>
    <row r="339" spans="1:19">
      <c r="A339" s="7">
        <v>2</v>
      </c>
      <c r="B339" s="1" t="s">
        <v>3380</v>
      </c>
    </row>
    <row r="340" spans="1:19">
      <c r="A340" s="7">
        <v>2</v>
      </c>
      <c r="B340" s="1" t="s">
        <v>2730</v>
      </c>
    </row>
    <row r="341" spans="1:19">
      <c r="A341" s="7">
        <v>2</v>
      </c>
      <c r="B341" s="1" t="s">
        <v>3455</v>
      </c>
    </row>
    <row r="342" spans="1:19">
      <c r="A342" s="7">
        <v>2</v>
      </c>
      <c r="B342" s="1"/>
    </row>
    <row r="343" spans="1:19">
      <c r="A343" s="7">
        <v>2</v>
      </c>
      <c r="B343" s="8" t="s">
        <v>1142</v>
      </c>
    </row>
    <row r="344" spans="1:19" s="3" customFormat="1">
      <c r="A344" s="7">
        <v>2</v>
      </c>
      <c r="B344" s="1" t="s">
        <v>2615</v>
      </c>
      <c r="C344" s="97"/>
      <c r="N344" s="98"/>
      <c r="S344" s="101"/>
    </row>
    <row r="345" spans="1:19">
      <c r="A345" s="7">
        <v>2</v>
      </c>
      <c r="B345" s="1"/>
    </row>
    <row r="346" spans="1:19">
      <c r="A346" s="7">
        <v>2</v>
      </c>
      <c r="B346" s="8" t="s">
        <v>1140</v>
      </c>
    </row>
    <row r="347" spans="1:19">
      <c r="A347" s="7">
        <v>2</v>
      </c>
      <c r="B347" s="1"/>
    </row>
    <row r="348" spans="1:19">
      <c r="A348" s="7">
        <v>2</v>
      </c>
      <c r="B348" s="8" t="s">
        <v>1765</v>
      </c>
    </row>
    <row r="349" spans="1:19">
      <c r="A349" s="7">
        <v>2</v>
      </c>
      <c r="B349" s="1"/>
    </row>
    <row r="350" spans="1:19">
      <c r="A350" s="7">
        <v>2</v>
      </c>
      <c r="B350" s="8" t="s">
        <v>1868</v>
      </c>
    </row>
    <row r="351" spans="1:19">
      <c r="A351" s="7">
        <v>2</v>
      </c>
      <c r="B351" s="1" t="s">
        <v>1768</v>
      </c>
    </row>
    <row r="352" spans="1:19">
      <c r="A352" s="7">
        <v>2</v>
      </c>
      <c r="B352" s="1"/>
      <c r="C352" t="s">
        <v>2694</v>
      </c>
    </row>
    <row r="353" spans="1:2">
      <c r="A353" s="7">
        <v>2</v>
      </c>
      <c r="B353" s="1"/>
    </row>
    <row r="354" spans="1:2">
      <c r="A354" s="7">
        <v>2</v>
      </c>
      <c r="B354" s="8" t="s">
        <v>1770</v>
      </c>
    </row>
    <row r="355" spans="1:2">
      <c r="A355" s="7">
        <v>2</v>
      </c>
      <c r="B355" s="1" t="s">
        <v>1851</v>
      </c>
    </row>
    <row r="356" spans="1:2">
      <c r="A356" s="7">
        <v>2</v>
      </c>
      <c r="B356" s="1" t="s">
        <v>3374</v>
      </c>
    </row>
    <row r="357" spans="1:2">
      <c r="A357" s="7">
        <v>2</v>
      </c>
      <c r="B357" s="1"/>
    </row>
    <row r="358" spans="1:2">
      <c r="A358" s="7">
        <v>2</v>
      </c>
    </row>
    <row r="359" spans="1:2">
      <c r="A359" s="7">
        <v>2</v>
      </c>
    </row>
    <row r="360" spans="1:2" s="131" customFormat="1">
      <c r="A360" s="129">
        <v>2</v>
      </c>
      <c r="B360" s="141" t="s">
        <v>3459</v>
      </c>
    </row>
    <row r="361" spans="1:2" s="131" customFormat="1">
      <c r="A361" s="129">
        <v>2</v>
      </c>
      <c r="B361" s="130" t="s">
        <v>3461</v>
      </c>
    </row>
    <row r="362" spans="1:2" s="131" customFormat="1">
      <c r="A362" s="129">
        <v>2</v>
      </c>
      <c r="B362" s="130" t="s">
        <v>3460</v>
      </c>
    </row>
  </sheetData>
  <phoneticPr fontId="7"/>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98"/>
  <sheetViews>
    <sheetView workbookViewId="0"/>
  </sheetViews>
  <sheetFormatPr defaultRowHeight="18.75"/>
  <cols>
    <col min="1" max="1" width="2.625" style="7" customWidth="1"/>
    <col min="2" max="2" width="3" style="1" customWidth="1"/>
  </cols>
  <sheetData>
    <row r="1" spans="1:3">
      <c r="A1" s="99" t="s">
        <v>0</v>
      </c>
    </row>
    <row r="2" spans="1:3">
      <c r="A2" s="7">
        <v>1</v>
      </c>
      <c r="C2" t="s">
        <v>1</v>
      </c>
    </row>
    <row r="3" spans="1:3">
      <c r="A3" s="7">
        <v>2</v>
      </c>
      <c r="C3" t="s">
        <v>2</v>
      </c>
    </row>
    <row r="4" spans="1:3">
      <c r="A4" s="7" t="s">
        <v>5</v>
      </c>
      <c r="C4" t="s">
        <v>6</v>
      </c>
    </row>
    <row r="5" spans="1:3">
      <c r="A5" s="7" t="s">
        <v>9</v>
      </c>
      <c r="C5" t="s">
        <v>10</v>
      </c>
    </row>
    <row r="6" spans="1:3">
      <c r="A6" s="7" t="s">
        <v>12</v>
      </c>
      <c r="C6" t="s">
        <v>13</v>
      </c>
    </row>
    <row r="7" spans="1:3">
      <c r="A7" s="7" t="s">
        <v>15</v>
      </c>
      <c r="C7" t="s">
        <v>16</v>
      </c>
    </row>
    <row r="8" spans="1:3">
      <c r="A8" s="7" t="s">
        <v>19</v>
      </c>
      <c r="C8" t="s">
        <v>20</v>
      </c>
    </row>
    <row r="11" spans="1:3">
      <c r="C11" t="s">
        <v>26</v>
      </c>
    </row>
    <row r="13" spans="1:3">
      <c r="C13" t="s">
        <v>28</v>
      </c>
    </row>
    <row r="14" spans="1:3">
      <c r="C14" t="s">
        <v>29</v>
      </c>
    </row>
    <row r="18" spans="1:3">
      <c r="A18" s="7">
        <v>1</v>
      </c>
      <c r="B18" s="8" t="s">
        <v>1140</v>
      </c>
    </row>
    <row r="19" spans="1:3">
      <c r="A19" s="7">
        <v>1</v>
      </c>
    </row>
    <row r="20" spans="1:3">
      <c r="A20" s="7">
        <v>1</v>
      </c>
      <c r="B20" s="8" t="s">
        <v>1765</v>
      </c>
    </row>
    <row r="21" spans="1:3">
      <c r="A21" s="7">
        <v>1</v>
      </c>
    </row>
    <row r="22" spans="1:3">
      <c r="A22" s="7">
        <v>1</v>
      </c>
      <c r="B22" s="8" t="s">
        <v>1868</v>
      </c>
    </row>
    <row r="23" spans="1:3">
      <c r="A23" s="7">
        <v>1</v>
      </c>
      <c r="B23" s="1" t="s">
        <v>1768</v>
      </c>
    </row>
    <row r="24" spans="1:3">
      <c r="A24" s="7">
        <v>1</v>
      </c>
      <c r="C24" t="s">
        <v>2694</v>
      </c>
    </row>
    <row r="25" spans="1:3">
      <c r="A25" s="7">
        <v>1</v>
      </c>
    </row>
    <row r="26" spans="1:3">
      <c r="A26" s="7">
        <v>1</v>
      </c>
      <c r="B26" s="8" t="s">
        <v>2232</v>
      </c>
    </row>
    <row r="27" spans="1:3">
      <c r="A27" s="7">
        <v>1</v>
      </c>
      <c r="B27" s="1" t="s">
        <v>2233</v>
      </c>
    </row>
    <row r="28" spans="1:3">
      <c r="A28" s="7">
        <v>1</v>
      </c>
    </row>
    <row r="29" spans="1:3">
      <c r="A29" s="7">
        <v>1</v>
      </c>
      <c r="B29" s="8" t="s">
        <v>2234</v>
      </c>
    </row>
    <row r="30" spans="1:3">
      <c r="A30" s="7">
        <v>1</v>
      </c>
      <c r="B30" s="1" t="s">
        <v>2400</v>
      </c>
    </row>
    <row r="31" spans="1:3">
      <c r="A31" s="7">
        <v>1</v>
      </c>
      <c r="B31" s="1" t="s">
        <v>2235</v>
      </c>
    </row>
    <row r="32" spans="1:3">
      <c r="A32" s="7">
        <v>1</v>
      </c>
      <c r="B32" s="1" t="s">
        <v>2236</v>
      </c>
    </row>
    <row r="33" spans="1:2">
      <c r="A33" s="7">
        <v>1</v>
      </c>
      <c r="B33" s="1" t="s">
        <v>2237</v>
      </c>
    </row>
    <row r="34" spans="1:2">
      <c r="A34" s="7">
        <v>1</v>
      </c>
      <c r="B34" s="1" t="s">
        <v>2238</v>
      </c>
    </row>
    <row r="35" spans="1:2">
      <c r="A35" s="7">
        <v>1</v>
      </c>
      <c r="B35" s="1" t="s">
        <v>2239</v>
      </c>
    </row>
    <row r="36" spans="1:2">
      <c r="A36" s="7">
        <v>1</v>
      </c>
      <c r="B36" s="1" t="s">
        <v>2240</v>
      </c>
    </row>
    <row r="37" spans="1:2">
      <c r="A37" s="7">
        <v>1</v>
      </c>
      <c r="B37" s="1" t="s">
        <v>2241</v>
      </c>
    </row>
    <row r="38" spans="1:2">
      <c r="A38" s="7">
        <v>1</v>
      </c>
      <c r="B38" s="1" t="s">
        <v>2242</v>
      </c>
    </row>
    <row r="39" spans="1:2">
      <c r="A39" s="7">
        <v>1</v>
      </c>
      <c r="B39" s="1" t="s">
        <v>2243</v>
      </c>
    </row>
    <row r="40" spans="1:2">
      <c r="A40" s="7">
        <v>1</v>
      </c>
      <c r="B40" s="1" t="s">
        <v>2244</v>
      </c>
    </row>
    <row r="41" spans="1:2">
      <c r="A41" s="7">
        <v>1</v>
      </c>
      <c r="B41" s="1" t="s">
        <v>2245</v>
      </c>
    </row>
    <row r="42" spans="1:2">
      <c r="A42" s="7">
        <v>1</v>
      </c>
      <c r="B42" s="1" t="s">
        <v>2246</v>
      </c>
    </row>
    <row r="43" spans="1:2">
      <c r="A43" s="7">
        <v>1</v>
      </c>
      <c r="B43" s="1" t="s">
        <v>2247</v>
      </c>
    </row>
    <row r="44" spans="1:2">
      <c r="A44" s="7">
        <v>1</v>
      </c>
      <c r="B44" s="1" t="s">
        <v>2248</v>
      </c>
    </row>
    <row r="45" spans="1:2">
      <c r="A45" s="7">
        <v>1</v>
      </c>
      <c r="B45" s="1" t="s">
        <v>2249</v>
      </c>
    </row>
    <row r="46" spans="1:2">
      <c r="A46" s="7">
        <v>1</v>
      </c>
      <c r="B46" s="1" t="s">
        <v>2250</v>
      </c>
    </row>
    <row r="47" spans="1:2">
      <c r="A47" s="7">
        <v>1</v>
      </c>
      <c r="B47" s="1" t="s">
        <v>2251</v>
      </c>
    </row>
    <row r="48" spans="1:2">
      <c r="A48" s="7">
        <v>1</v>
      </c>
      <c r="B48" s="1" t="s">
        <v>2252</v>
      </c>
    </row>
    <row r="49" spans="1:13">
      <c r="A49" s="7">
        <v>1</v>
      </c>
      <c r="B49" s="1" t="s">
        <v>2253</v>
      </c>
    </row>
    <row r="50" spans="1:13">
      <c r="A50" s="7">
        <v>1</v>
      </c>
      <c r="B50" s="1" t="s">
        <v>2254</v>
      </c>
    </row>
    <row r="51" spans="1:13">
      <c r="A51" s="7">
        <v>1</v>
      </c>
      <c r="B51" s="1" t="s">
        <v>2255</v>
      </c>
    </row>
    <row r="52" spans="1:13">
      <c r="A52" s="7">
        <v>1</v>
      </c>
      <c r="B52" s="1" t="s">
        <v>2256</v>
      </c>
    </row>
    <row r="53" spans="1:13">
      <c r="A53" s="7">
        <v>1</v>
      </c>
      <c r="B53" s="1" t="s">
        <v>3477</v>
      </c>
    </row>
    <row r="54" spans="1:13">
      <c r="A54" s="7">
        <v>1</v>
      </c>
      <c r="B54" s="1" t="s">
        <v>2257</v>
      </c>
    </row>
    <row r="55" spans="1:13">
      <c r="A55" s="7">
        <v>1</v>
      </c>
      <c r="B55" s="1" t="s">
        <v>2258</v>
      </c>
    </row>
    <row r="56" spans="1:13">
      <c r="A56" s="7">
        <v>1</v>
      </c>
      <c r="B56" s="1" t="s">
        <v>2259</v>
      </c>
    </row>
    <row r="57" spans="1:13">
      <c r="A57" s="7">
        <v>1</v>
      </c>
      <c r="B57" s="1" t="s">
        <v>2260</v>
      </c>
    </row>
    <row r="58" spans="1:13">
      <c r="A58" s="7">
        <v>1</v>
      </c>
      <c r="B58" s="1" t="s">
        <v>96</v>
      </c>
    </row>
    <row r="59" spans="1:13">
      <c r="A59" s="7">
        <v>1</v>
      </c>
    </row>
    <row r="60" spans="1:13">
      <c r="A60" s="7">
        <v>1</v>
      </c>
      <c r="B60" s="8" t="s">
        <v>2262</v>
      </c>
    </row>
    <row r="61" spans="1:13">
      <c r="A61" s="7">
        <v>1</v>
      </c>
      <c r="B61" s="1" t="s">
        <v>2401</v>
      </c>
      <c r="M61" t="s">
        <v>2442</v>
      </c>
    </row>
    <row r="62" spans="1:13">
      <c r="A62" s="7">
        <v>1</v>
      </c>
      <c r="M62" t="s">
        <v>2374</v>
      </c>
    </row>
    <row r="63" spans="1:13">
      <c r="A63" s="7">
        <v>1</v>
      </c>
      <c r="B63" s="1" t="s">
        <v>2402</v>
      </c>
      <c r="M63" t="s">
        <v>2375</v>
      </c>
    </row>
    <row r="64" spans="1:13">
      <c r="A64" s="7">
        <v>1</v>
      </c>
      <c r="B64" s="1" t="s">
        <v>2403</v>
      </c>
      <c r="M64" t="s">
        <v>2570</v>
      </c>
    </row>
    <row r="65" spans="1:19">
      <c r="A65" s="7">
        <v>1</v>
      </c>
      <c r="B65" s="1" t="s">
        <v>2404</v>
      </c>
      <c r="M65" t="s">
        <v>2363</v>
      </c>
    </row>
    <row r="66" spans="1:19">
      <c r="A66" s="7">
        <v>1</v>
      </c>
      <c r="M66" t="s">
        <v>2373</v>
      </c>
    </row>
    <row r="67" spans="1:19">
      <c r="A67" s="7">
        <v>1</v>
      </c>
      <c r="B67" s="8" t="s">
        <v>2261</v>
      </c>
      <c r="M67" t="s">
        <v>2366</v>
      </c>
    </row>
    <row r="68" spans="1:19">
      <c r="A68" s="7">
        <v>1</v>
      </c>
      <c r="B68" s="1" t="s">
        <v>2405</v>
      </c>
      <c r="M68" t="s">
        <v>2367</v>
      </c>
    </row>
    <row r="69" spans="1:19">
      <c r="A69" s="7">
        <v>1</v>
      </c>
      <c r="M69" t="s">
        <v>2368</v>
      </c>
    </row>
    <row r="70" spans="1:19">
      <c r="A70" s="7">
        <v>1</v>
      </c>
      <c r="B70" s="8" t="s">
        <v>2263</v>
      </c>
      <c r="M70" t="s">
        <v>2366</v>
      </c>
    </row>
    <row r="71" spans="1:19">
      <c r="A71" s="7">
        <v>1</v>
      </c>
      <c r="B71" s="1" t="s">
        <v>2406</v>
      </c>
      <c r="M71" t="s">
        <v>2369</v>
      </c>
    </row>
    <row r="72" spans="1:19">
      <c r="A72" s="7">
        <v>1</v>
      </c>
      <c r="M72" t="s">
        <v>2370</v>
      </c>
    </row>
    <row r="73" spans="1:19">
      <c r="A73" s="7">
        <v>1</v>
      </c>
      <c r="B73" s="1" t="s">
        <v>3456</v>
      </c>
      <c r="M73" t="s">
        <v>2362</v>
      </c>
    </row>
    <row r="74" spans="1:19">
      <c r="A74" s="7">
        <v>1</v>
      </c>
      <c r="M74" t="s">
        <v>2371</v>
      </c>
    </row>
    <row r="75" spans="1:19">
      <c r="A75" s="7">
        <v>1</v>
      </c>
      <c r="B75" s="8" t="s">
        <v>2261</v>
      </c>
      <c r="M75" t="s">
        <v>2372</v>
      </c>
      <c r="S75" t="s">
        <v>2605</v>
      </c>
    </row>
    <row r="76" spans="1:19">
      <c r="A76" s="7">
        <v>1</v>
      </c>
      <c r="B76" s="1" t="s">
        <v>2405</v>
      </c>
      <c r="S76" t="s">
        <v>2857</v>
      </c>
    </row>
    <row r="77" spans="1:19" s="131" customFormat="1">
      <c r="A77" s="129">
        <v>1</v>
      </c>
      <c r="B77" s="130" t="s">
        <v>3485</v>
      </c>
    </row>
    <row r="78" spans="1:19" s="131" customFormat="1">
      <c r="A78" s="142">
        <v>2</v>
      </c>
      <c r="B78" s="143" t="s">
        <v>3486</v>
      </c>
    </row>
    <row r="79" spans="1:19">
      <c r="A79" s="7">
        <v>1</v>
      </c>
    </row>
    <row r="80" spans="1:19">
      <c r="A80" s="7">
        <v>1</v>
      </c>
      <c r="B80" s="8" t="s">
        <v>3236</v>
      </c>
    </row>
    <row r="81" spans="1:2">
      <c r="A81" s="7">
        <v>1</v>
      </c>
      <c r="B81" s="1" t="s">
        <v>3381</v>
      </c>
    </row>
    <row r="82" spans="1:2">
      <c r="A82" s="7">
        <v>1</v>
      </c>
      <c r="B82" s="1" t="s">
        <v>3382</v>
      </c>
    </row>
    <row r="83" spans="1:2">
      <c r="A83" s="100">
        <v>2</v>
      </c>
      <c r="B83" s="95" t="s">
        <v>3381</v>
      </c>
    </row>
    <row r="84" spans="1:2">
      <c r="A84" s="100">
        <v>2</v>
      </c>
      <c r="B84" s="95" t="s">
        <v>3382</v>
      </c>
    </row>
    <row r="85" spans="1:2">
      <c r="A85" s="7">
        <v>1</v>
      </c>
    </row>
    <row r="86" spans="1:2">
      <c r="A86" s="7">
        <v>1</v>
      </c>
      <c r="B86" s="8" t="s">
        <v>2264</v>
      </c>
    </row>
    <row r="87" spans="1:2">
      <c r="A87" s="7">
        <v>1</v>
      </c>
      <c r="B87" s="1" t="s">
        <v>2407</v>
      </c>
    </row>
    <row r="88" spans="1:2">
      <c r="A88" s="7">
        <v>1</v>
      </c>
    </row>
    <row r="89" spans="1:2">
      <c r="A89" s="7">
        <v>1</v>
      </c>
      <c r="B89" s="8" t="s">
        <v>2265</v>
      </c>
    </row>
    <row r="90" spans="1:2">
      <c r="A90" s="7">
        <v>1</v>
      </c>
      <c r="B90" s="1" t="s">
        <v>2833</v>
      </c>
    </row>
    <row r="96" spans="1:2">
      <c r="B96" s="8" t="s">
        <v>2266</v>
      </c>
    </row>
    <row r="97" spans="2:2">
      <c r="B97" s="1" t="s">
        <v>2267</v>
      </c>
    </row>
    <row r="98" spans="2:2">
      <c r="B98" s="1" t="s">
        <v>2268</v>
      </c>
    </row>
  </sheetData>
  <phoneticPr fontId="5"/>
  <pageMargins left="0.7" right="0.7" top="0.75" bottom="0.75" header="0.3" footer="0.3"/>
  <pageSetup paperSize="9" orientation="portrait"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352"/>
  <sheetViews>
    <sheetView workbookViewId="0"/>
  </sheetViews>
  <sheetFormatPr defaultRowHeight="15.75"/>
  <cols>
    <col min="1" max="1" width="2.625" style="112" customWidth="1"/>
    <col min="2" max="2" width="3" style="110" customWidth="1"/>
    <col min="3" max="5" width="9" style="111"/>
    <col min="6" max="6" width="10.75" style="111" bestFit="1" customWidth="1"/>
    <col min="7" max="16384" width="9" style="111"/>
  </cols>
  <sheetData>
    <row r="1" spans="1:3">
      <c r="A1" s="109" t="s">
        <v>0</v>
      </c>
    </row>
    <row r="2" spans="1:3">
      <c r="A2" s="112">
        <v>1</v>
      </c>
      <c r="C2" s="111" t="s">
        <v>1</v>
      </c>
    </row>
    <row r="3" spans="1:3">
      <c r="A3" s="112">
        <v>2</v>
      </c>
      <c r="C3" s="111" t="s">
        <v>2</v>
      </c>
    </row>
    <row r="4" spans="1:3">
      <c r="A4" s="112" t="s">
        <v>5</v>
      </c>
      <c r="C4" s="111" t="s">
        <v>6</v>
      </c>
    </row>
    <row r="5" spans="1:3">
      <c r="A5" s="112" t="s">
        <v>9</v>
      </c>
      <c r="C5" s="111" t="s">
        <v>10</v>
      </c>
    </row>
    <row r="6" spans="1:3">
      <c r="A6" s="112" t="s">
        <v>12</v>
      </c>
      <c r="C6" s="111" t="s">
        <v>13</v>
      </c>
    </row>
    <row r="7" spans="1:3">
      <c r="A7" s="112" t="s">
        <v>15</v>
      </c>
      <c r="C7" s="111" t="s">
        <v>16</v>
      </c>
    </row>
    <row r="8" spans="1:3">
      <c r="A8" s="112" t="s">
        <v>19</v>
      </c>
      <c r="C8" s="111" t="s">
        <v>2463</v>
      </c>
    </row>
    <row r="9" spans="1:3">
      <c r="A9" s="112" t="s">
        <v>2464</v>
      </c>
      <c r="C9" s="111" t="s">
        <v>2465</v>
      </c>
    </row>
    <row r="11" spans="1:3">
      <c r="C11" s="111" t="s">
        <v>26</v>
      </c>
    </row>
    <row r="13" spans="1:3">
      <c r="C13" s="111" t="s">
        <v>28</v>
      </c>
    </row>
    <row r="14" spans="1:3">
      <c r="C14" s="111" t="s">
        <v>29</v>
      </c>
    </row>
    <row r="17" spans="1:7">
      <c r="B17" s="113" t="s">
        <v>2467</v>
      </c>
    </row>
    <row r="18" spans="1:7">
      <c r="E18" s="114" t="s">
        <v>2481</v>
      </c>
      <c r="F18" s="115" t="s">
        <v>2858</v>
      </c>
    </row>
    <row r="19" spans="1:7">
      <c r="E19" s="114" t="s">
        <v>3649</v>
      </c>
      <c r="F19" s="116">
        <v>4</v>
      </c>
    </row>
    <row r="20" spans="1:7">
      <c r="E20" s="114"/>
      <c r="F20" s="115"/>
    </row>
    <row r="23" spans="1:7">
      <c r="A23" s="112" t="s">
        <v>2464</v>
      </c>
      <c r="B23" s="113" t="s">
        <v>2466</v>
      </c>
    </row>
    <row r="24" spans="1:7">
      <c r="A24" s="112" t="s">
        <v>2464</v>
      </c>
    </row>
    <row r="25" spans="1:7">
      <c r="A25" s="112" t="s">
        <v>2464</v>
      </c>
      <c r="C25" s="111" t="s">
        <v>2468</v>
      </c>
    </row>
    <row r="26" spans="1:7">
      <c r="A26" s="112" t="s">
        <v>2464</v>
      </c>
      <c r="C26" s="117" t="s">
        <v>47</v>
      </c>
    </row>
    <row r="27" spans="1:7">
      <c r="A27" s="112" t="s">
        <v>2464</v>
      </c>
      <c r="C27" s="111" t="s">
        <v>2469</v>
      </c>
      <c r="E27" s="118" t="str">
        <f>"OracleLinux-R8-U" &amp; $F$19 &amp; "-x86_64-dvd.iso"</f>
        <v>OracleLinux-R8-U4-x86_64-dvd.iso</v>
      </c>
    </row>
    <row r="28" spans="1:7">
      <c r="A28" s="112" t="s">
        <v>2464</v>
      </c>
    </row>
    <row r="29" spans="1:7">
      <c r="A29" s="112" t="s">
        <v>2464</v>
      </c>
      <c r="C29" s="111" t="s">
        <v>2470</v>
      </c>
      <c r="G29" s="119" t="s">
        <v>2483</v>
      </c>
    </row>
    <row r="33" spans="1:16">
      <c r="A33" s="112">
        <v>1</v>
      </c>
      <c r="B33" s="113" t="s">
        <v>1140</v>
      </c>
    </row>
    <row r="34" spans="1:16">
      <c r="A34" s="112">
        <v>1</v>
      </c>
    </row>
    <row r="35" spans="1:16">
      <c r="A35" s="112">
        <v>1</v>
      </c>
      <c r="B35" s="113" t="s">
        <v>1765</v>
      </c>
    </row>
    <row r="36" spans="1:16">
      <c r="A36" s="112">
        <v>1</v>
      </c>
    </row>
    <row r="37" spans="1:16">
      <c r="A37" s="112">
        <v>1</v>
      </c>
      <c r="B37" s="113" t="s">
        <v>1868</v>
      </c>
    </row>
    <row r="38" spans="1:16">
      <c r="A38" s="112">
        <v>1</v>
      </c>
      <c r="B38" s="110" t="s">
        <v>1768</v>
      </c>
    </row>
    <row r="39" spans="1:16" customFormat="1" ht="18.75">
      <c r="A39" s="112">
        <v>1</v>
      </c>
      <c r="B39" s="1"/>
      <c r="C39" t="s">
        <v>2694</v>
      </c>
    </row>
    <row r="40" spans="1:16">
      <c r="A40" s="112">
        <v>1</v>
      </c>
    </row>
    <row r="41" spans="1:16">
      <c r="A41" s="112">
        <v>1</v>
      </c>
      <c r="B41" s="113" t="s">
        <v>2471</v>
      </c>
      <c r="K41" s="111" t="s">
        <v>2472</v>
      </c>
    </row>
    <row r="42" spans="1:16">
      <c r="A42" s="112">
        <v>1</v>
      </c>
    </row>
    <row r="43" spans="1:16">
      <c r="A43" s="112">
        <v>1</v>
      </c>
      <c r="B43" s="113" t="s">
        <v>2473</v>
      </c>
    </row>
    <row r="44" spans="1:16">
      <c r="A44" s="112">
        <v>1</v>
      </c>
      <c r="B44" s="120" t="str">
        <f>"sudo dd if=/dev/cdrom of=/backup/iso/OracleLinux-R8-U" &amp; $F$19 &amp; "-x86_64-dvd.iso bs=1M"</f>
        <v>sudo dd if=/dev/cdrom of=/backup/iso/OracleLinux-R8-U4-x86_64-dvd.iso bs=1M</v>
      </c>
      <c r="M44" s="111" t="s">
        <v>2827</v>
      </c>
      <c r="P44" s="111" t="s">
        <v>2872</v>
      </c>
    </row>
    <row r="45" spans="1:16">
      <c r="A45" s="112">
        <v>1</v>
      </c>
      <c r="B45" s="120" t="str">
        <f>"sudo ln -sf OracleLinux-R8-U" &amp; $F$19 &amp; "-x86_64-dvd.iso /backup/iso/OL8.iso || $Error :"</f>
        <v>sudo ln -sf OracleLinux-R8-U4-x86_64-dvd.iso /backup/iso/OL8.iso || $Error :</v>
      </c>
    </row>
    <row r="46" spans="1:16">
      <c r="A46" s="112">
        <v>1</v>
      </c>
      <c r="B46" s="120" t="s">
        <v>2731</v>
      </c>
    </row>
    <row r="47" spans="1:16">
      <c r="A47" s="112">
        <v>1</v>
      </c>
      <c r="B47" s="120" t="str">
        <f>"sudo sed -i -e 's/^export i_INSTALLER_ISO=.*$/export i_INSTALLER_ISO=OracleLinux-R8-U" &amp; $F$19 &amp; "-x86_64-dvd.iso/' /etc/i_env || $Error :"</f>
        <v>sudo sed -i -e 's/^export i_INSTALLER_ISO=.*$/export i_INSTALLER_ISO=OracleLinux-R8-U4-x86_64-dvd.iso/' /etc/i_env || $Error :</v>
      </c>
    </row>
    <row r="48" spans="1:16">
      <c r="A48" s="112">
        <v>1</v>
      </c>
      <c r="B48" s="110" t="s">
        <v>2565</v>
      </c>
    </row>
    <row r="49" spans="1:11">
      <c r="A49" s="112">
        <v>1</v>
      </c>
      <c r="B49" s="110" t="s">
        <v>2732</v>
      </c>
    </row>
    <row r="50" spans="1:11">
      <c r="A50" s="112">
        <v>1</v>
      </c>
    </row>
    <row r="51" spans="1:11">
      <c r="A51" s="112">
        <v>1</v>
      </c>
      <c r="B51" s="113" t="s">
        <v>2474</v>
      </c>
    </row>
    <row r="52" spans="1:11">
      <c r="A52" s="112">
        <v>1</v>
      </c>
      <c r="B52" s="110" t="s">
        <v>2476</v>
      </c>
    </row>
    <row r="53" spans="1:11">
      <c r="A53" s="112">
        <v>1</v>
      </c>
      <c r="B53" s="110" t="s">
        <v>2477</v>
      </c>
    </row>
    <row r="54" spans="1:11">
      <c r="A54" s="112">
        <v>1</v>
      </c>
      <c r="B54" s="110" t="s">
        <v>2478</v>
      </c>
    </row>
    <row r="55" spans="1:11">
      <c r="C55" s="117" t="str">
        <f>"Oracle Linux 8." &amp; $F$19 &amp; ".0"</f>
        <v>Oracle Linux 8.4.0</v>
      </c>
      <c r="K55" s="111" t="s">
        <v>2475</v>
      </c>
    </row>
    <row r="57" spans="1:11">
      <c r="A57" s="112">
        <v>2</v>
      </c>
      <c r="B57" s="113" t="s">
        <v>2539</v>
      </c>
    </row>
    <row r="61" spans="1:11">
      <c r="A61" s="112">
        <v>1</v>
      </c>
      <c r="B61" s="113" t="s">
        <v>2485</v>
      </c>
    </row>
    <row r="62" spans="1:11">
      <c r="A62" s="112">
        <v>1</v>
      </c>
      <c r="B62" s="110" t="s">
        <v>2548</v>
      </c>
    </row>
    <row r="63" spans="1:11">
      <c r="A63" s="112">
        <v>1</v>
      </c>
      <c r="C63" s="111" t="s">
        <v>2486</v>
      </c>
    </row>
    <row r="64" spans="1:11">
      <c r="A64" s="112">
        <v>1</v>
      </c>
      <c r="C64" s="111" t="s">
        <v>2487</v>
      </c>
    </row>
    <row r="65" spans="1:3">
      <c r="A65" s="112">
        <v>1</v>
      </c>
      <c r="C65" s="111" t="s">
        <v>2486</v>
      </c>
    </row>
    <row r="66" spans="1:3">
      <c r="A66" s="112">
        <v>1</v>
      </c>
      <c r="C66" s="111" t="s">
        <v>2488</v>
      </c>
    </row>
    <row r="67" spans="1:3">
      <c r="A67" s="112">
        <v>1</v>
      </c>
      <c r="C67" s="111" t="s">
        <v>2575</v>
      </c>
    </row>
    <row r="68" spans="1:3">
      <c r="A68" s="112">
        <v>1</v>
      </c>
      <c r="C68" s="111" t="s">
        <v>2576</v>
      </c>
    </row>
    <row r="69" spans="1:3">
      <c r="A69" s="112">
        <v>1</v>
      </c>
      <c r="C69" s="111" t="s">
        <v>2489</v>
      </c>
    </row>
    <row r="70" spans="1:3">
      <c r="A70" s="112">
        <v>1</v>
      </c>
      <c r="C70" s="111" t="s">
        <v>2490</v>
      </c>
    </row>
    <row r="71" spans="1:3">
      <c r="A71" s="112">
        <v>1</v>
      </c>
      <c r="C71" s="111" t="s">
        <v>2486</v>
      </c>
    </row>
    <row r="72" spans="1:3">
      <c r="A72" s="112">
        <v>1</v>
      </c>
      <c r="C72" s="111" t="s">
        <v>2491</v>
      </c>
    </row>
    <row r="73" spans="1:3">
      <c r="A73" s="112">
        <v>1</v>
      </c>
      <c r="C73" s="111" t="s">
        <v>2486</v>
      </c>
    </row>
    <row r="74" spans="1:3">
      <c r="A74" s="112">
        <v>1</v>
      </c>
      <c r="C74" s="111" t="s">
        <v>2492</v>
      </c>
    </row>
    <row r="75" spans="1:3">
      <c r="A75" s="112">
        <v>1</v>
      </c>
      <c r="C75" s="111" t="s">
        <v>2577</v>
      </c>
    </row>
    <row r="76" spans="1:3">
      <c r="A76" s="112">
        <v>1</v>
      </c>
      <c r="C76" s="111" t="s">
        <v>2578</v>
      </c>
    </row>
    <row r="77" spans="1:3">
      <c r="A77" s="112">
        <v>1</v>
      </c>
      <c r="C77" s="111" t="s">
        <v>2489</v>
      </c>
    </row>
    <row r="78" spans="1:3">
      <c r="A78" s="112">
        <v>1</v>
      </c>
      <c r="C78" s="111" t="s">
        <v>2490</v>
      </c>
    </row>
    <row r="79" spans="1:3">
      <c r="A79" s="112">
        <v>1</v>
      </c>
      <c r="C79" s="111" t="s">
        <v>2486</v>
      </c>
    </row>
    <row r="80" spans="1:3">
      <c r="A80" s="112">
        <v>1</v>
      </c>
      <c r="C80" s="111" t="s">
        <v>2493</v>
      </c>
    </row>
    <row r="81" spans="1:3">
      <c r="A81" s="112">
        <v>1</v>
      </c>
      <c r="C81" s="111" t="s">
        <v>2486</v>
      </c>
    </row>
    <row r="82" spans="1:3">
      <c r="A82" s="112">
        <v>1</v>
      </c>
      <c r="C82" s="111" t="s">
        <v>2494</v>
      </c>
    </row>
    <row r="83" spans="1:3">
      <c r="A83" s="112">
        <v>1</v>
      </c>
      <c r="C83" s="111" t="s">
        <v>2579</v>
      </c>
    </row>
    <row r="84" spans="1:3">
      <c r="A84" s="112">
        <v>1</v>
      </c>
      <c r="C84" s="111" t="s">
        <v>2580</v>
      </c>
    </row>
    <row r="85" spans="1:3">
      <c r="A85" s="112">
        <v>1</v>
      </c>
      <c r="C85" s="111" t="s">
        <v>2489</v>
      </c>
    </row>
    <row r="86" spans="1:3">
      <c r="A86" s="112">
        <v>1</v>
      </c>
      <c r="C86" s="111" t="s">
        <v>2490</v>
      </c>
    </row>
    <row r="87" spans="1:3">
      <c r="A87" s="112">
        <v>1</v>
      </c>
      <c r="C87" s="111" t="s">
        <v>2486</v>
      </c>
    </row>
    <row r="88" spans="1:3">
      <c r="A88" s="112">
        <v>1</v>
      </c>
      <c r="C88" s="111" t="s">
        <v>2495</v>
      </c>
    </row>
    <row r="89" spans="1:3">
      <c r="A89" s="112">
        <v>1</v>
      </c>
      <c r="C89" s="111" t="s">
        <v>2486</v>
      </c>
    </row>
    <row r="90" spans="1:3">
      <c r="A90" s="112">
        <v>1</v>
      </c>
      <c r="C90" s="111" t="s">
        <v>2496</v>
      </c>
    </row>
    <row r="91" spans="1:3">
      <c r="A91" s="112">
        <v>1</v>
      </c>
      <c r="C91" s="111" t="s">
        <v>2581</v>
      </c>
    </row>
    <row r="92" spans="1:3">
      <c r="A92" s="112">
        <v>1</v>
      </c>
      <c r="C92" s="111" t="s">
        <v>2582</v>
      </c>
    </row>
    <row r="93" spans="1:3">
      <c r="A93" s="112">
        <v>1</v>
      </c>
      <c r="C93" s="111" t="s">
        <v>2489</v>
      </c>
    </row>
    <row r="94" spans="1:3">
      <c r="A94" s="112">
        <v>1</v>
      </c>
      <c r="C94" s="111" t="s">
        <v>2490</v>
      </c>
    </row>
    <row r="95" spans="1:3">
      <c r="A95" s="112">
        <v>1</v>
      </c>
      <c r="C95" s="111" t="s">
        <v>2486</v>
      </c>
    </row>
    <row r="96" spans="1:3">
      <c r="A96" s="112">
        <v>1</v>
      </c>
      <c r="C96" s="111" t="s">
        <v>2497</v>
      </c>
    </row>
    <row r="97" spans="1:3">
      <c r="A97" s="112">
        <v>1</v>
      </c>
      <c r="C97" s="111" t="s">
        <v>2486</v>
      </c>
    </row>
    <row r="98" spans="1:3">
      <c r="A98" s="112">
        <v>1</v>
      </c>
      <c r="C98" s="111" t="s">
        <v>2498</v>
      </c>
    </row>
    <row r="99" spans="1:3">
      <c r="A99" s="112">
        <v>1</v>
      </c>
      <c r="C99" s="111" t="s">
        <v>2583</v>
      </c>
    </row>
    <row r="100" spans="1:3">
      <c r="A100" s="112">
        <v>1</v>
      </c>
      <c r="C100" s="111" t="s">
        <v>2584</v>
      </c>
    </row>
    <row r="101" spans="1:3">
      <c r="A101" s="112">
        <v>1</v>
      </c>
      <c r="C101" s="111" t="s">
        <v>2489</v>
      </c>
    </row>
    <row r="102" spans="1:3">
      <c r="A102" s="112">
        <v>1</v>
      </c>
      <c r="C102" s="111" t="s">
        <v>2490</v>
      </c>
    </row>
    <row r="103" spans="1:3">
      <c r="A103" s="112">
        <v>1</v>
      </c>
      <c r="C103" s="111" t="s">
        <v>2486</v>
      </c>
    </row>
    <row r="104" spans="1:3">
      <c r="A104" s="112">
        <v>1</v>
      </c>
      <c r="C104" s="111" t="s">
        <v>2499</v>
      </c>
    </row>
    <row r="105" spans="1:3">
      <c r="A105" s="112">
        <v>1</v>
      </c>
      <c r="C105" s="111" t="s">
        <v>2486</v>
      </c>
    </row>
    <row r="106" spans="1:3">
      <c r="A106" s="112">
        <v>1</v>
      </c>
      <c r="C106" s="111" t="s">
        <v>2500</v>
      </c>
    </row>
    <row r="107" spans="1:3">
      <c r="A107" s="112">
        <v>1</v>
      </c>
      <c r="C107" s="111" t="s">
        <v>2585</v>
      </c>
    </row>
    <row r="108" spans="1:3">
      <c r="A108" s="112">
        <v>1</v>
      </c>
      <c r="C108" s="111" t="s">
        <v>2586</v>
      </c>
    </row>
    <row r="109" spans="1:3">
      <c r="A109" s="112">
        <v>1</v>
      </c>
      <c r="C109" s="111" t="s">
        <v>2489</v>
      </c>
    </row>
    <row r="110" spans="1:3">
      <c r="A110" s="112">
        <v>1</v>
      </c>
      <c r="C110" s="111" t="s">
        <v>2490</v>
      </c>
    </row>
    <row r="111" spans="1:3">
      <c r="A111" s="112">
        <v>1</v>
      </c>
      <c r="C111" s="111" t="s">
        <v>2486</v>
      </c>
    </row>
    <row r="112" spans="1:3">
      <c r="A112" s="112">
        <v>1</v>
      </c>
      <c r="C112" s="111" t="s">
        <v>2501</v>
      </c>
    </row>
    <row r="113" spans="1:3">
      <c r="A113" s="112">
        <v>1</v>
      </c>
      <c r="C113" s="111" t="s">
        <v>2486</v>
      </c>
    </row>
    <row r="114" spans="1:3">
      <c r="A114" s="112">
        <v>1</v>
      </c>
      <c r="C114" s="111" t="s">
        <v>2502</v>
      </c>
    </row>
    <row r="115" spans="1:3">
      <c r="A115" s="112">
        <v>1</v>
      </c>
      <c r="C115" s="111" t="s">
        <v>2587</v>
      </c>
    </row>
    <row r="116" spans="1:3">
      <c r="A116" s="112">
        <v>1</v>
      </c>
      <c r="C116" s="111" t="s">
        <v>2503</v>
      </c>
    </row>
    <row r="117" spans="1:3">
      <c r="A117" s="112">
        <v>1</v>
      </c>
      <c r="C117" s="111" t="s">
        <v>2489</v>
      </c>
    </row>
    <row r="118" spans="1:3">
      <c r="A118" s="112">
        <v>1</v>
      </c>
      <c r="C118" s="111" t="s">
        <v>2588</v>
      </c>
    </row>
    <row r="119" spans="1:3">
      <c r="A119" s="112">
        <v>1</v>
      </c>
      <c r="C119" s="111" t="s">
        <v>2486</v>
      </c>
    </row>
    <row r="120" spans="1:3">
      <c r="A120" s="112">
        <v>1</v>
      </c>
      <c r="C120" s="111" t="s">
        <v>2504</v>
      </c>
    </row>
    <row r="121" spans="1:3">
      <c r="A121" s="112">
        <v>1</v>
      </c>
      <c r="C121" s="111" t="s">
        <v>2486</v>
      </c>
    </row>
    <row r="122" spans="1:3">
      <c r="A122" s="112">
        <v>1</v>
      </c>
      <c r="C122" s="111" t="s">
        <v>2505</v>
      </c>
    </row>
    <row r="123" spans="1:3">
      <c r="A123" s="112">
        <v>1</v>
      </c>
      <c r="C123" s="111" t="s">
        <v>2589</v>
      </c>
    </row>
    <row r="124" spans="1:3">
      <c r="A124" s="112">
        <v>1</v>
      </c>
      <c r="C124" s="111" t="s">
        <v>2590</v>
      </c>
    </row>
    <row r="125" spans="1:3">
      <c r="A125" s="112">
        <v>1</v>
      </c>
      <c r="C125" s="111" t="s">
        <v>2489</v>
      </c>
    </row>
    <row r="126" spans="1:3">
      <c r="A126" s="112">
        <v>1</v>
      </c>
      <c r="C126" s="111" t="s">
        <v>2490</v>
      </c>
    </row>
    <row r="127" spans="1:3">
      <c r="A127" s="112">
        <v>1</v>
      </c>
      <c r="C127" s="111" t="s">
        <v>2486</v>
      </c>
    </row>
    <row r="128" spans="1:3">
      <c r="A128" s="112">
        <v>1</v>
      </c>
      <c r="C128" s="111" t="s">
        <v>2506</v>
      </c>
    </row>
    <row r="129" spans="1:3">
      <c r="A129" s="112">
        <v>1</v>
      </c>
      <c r="C129" s="111" t="s">
        <v>2486</v>
      </c>
    </row>
    <row r="130" spans="1:3">
      <c r="A130" s="112">
        <v>1</v>
      </c>
      <c r="C130" s="111" t="s">
        <v>2507</v>
      </c>
    </row>
    <row r="131" spans="1:3">
      <c r="A131" s="112">
        <v>1</v>
      </c>
      <c r="C131" s="111" t="s">
        <v>2591</v>
      </c>
    </row>
    <row r="132" spans="1:3">
      <c r="A132" s="112">
        <v>1</v>
      </c>
      <c r="C132" s="111" t="s">
        <v>2592</v>
      </c>
    </row>
    <row r="133" spans="1:3">
      <c r="A133" s="112">
        <v>1</v>
      </c>
      <c r="C133" s="111" t="s">
        <v>2489</v>
      </c>
    </row>
    <row r="134" spans="1:3">
      <c r="A134" s="112">
        <v>1</v>
      </c>
      <c r="C134" s="111" t="s">
        <v>2490</v>
      </c>
    </row>
    <row r="135" spans="1:3">
      <c r="A135" s="112">
        <v>1</v>
      </c>
      <c r="C135" s="111" t="s">
        <v>2486</v>
      </c>
    </row>
    <row r="136" spans="1:3">
      <c r="A136" s="112">
        <v>1</v>
      </c>
      <c r="C136" s="111" t="s">
        <v>2508</v>
      </c>
    </row>
    <row r="137" spans="1:3">
      <c r="A137" s="112">
        <v>1</v>
      </c>
      <c r="C137" s="111" t="s">
        <v>2486</v>
      </c>
    </row>
    <row r="138" spans="1:3">
      <c r="A138" s="112">
        <v>1</v>
      </c>
      <c r="C138" s="111" t="s">
        <v>2509</v>
      </c>
    </row>
    <row r="139" spans="1:3">
      <c r="A139" s="112">
        <v>1</v>
      </c>
      <c r="C139" s="111" t="s">
        <v>2593</v>
      </c>
    </row>
    <row r="140" spans="1:3">
      <c r="A140" s="112">
        <v>1</v>
      </c>
      <c r="C140" s="111" t="s">
        <v>2594</v>
      </c>
    </row>
    <row r="141" spans="1:3">
      <c r="A141" s="112">
        <v>1</v>
      </c>
      <c r="C141" s="111" t="s">
        <v>2489</v>
      </c>
    </row>
    <row r="142" spans="1:3">
      <c r="A142" s="112">
        <v>1</v>
      </c>
      <c r="C142" s="111" t="s">
        <v>2490</v>
      </c>
    </row>
    <row r="143" spans="1:3">
      <c r="A143" s="112">
        <v>1</v>
      </c>
    </row>
    <row r="144" spans="1:3">
      <c r="A144" s="112">
        <v>1</v>
      </c>
      <c r="B144" s="113" t="s">
        <v>2510</v>
      </c>
    </row>
    <row r="145" spans="1:3">
      <c r="A145" s="112">
        <v>1</v>
      </c>
      <c r="B145" s="110" t="s">
        <v>2549</v>
      </c>
    </row>
    <row r="146" spans="1:3">
      <c r="A146" s="112">
        <v>1</v>
      </c>
    </row>
    <row r="147" spans="1:3">
      <c r="A147" s="112">
        <v>1</v>
      </c>
      <c r="B147" s="113" t="s">
        <v>2511</v>
      </c>
    </row>
    <row r="151" spans="1:3">
      <c r="A151" s="112" t="s">
        <v>19</v>
      </c>
      <c r="B151" s="113" t="s">
        <v>2530</v>
      </c>
    </row>
    <row r="152" spans="1:3">
      <c r="A152" s="112" t="s">
        <v>19</v>
      </c>
      <c r="B152" s="110" t="s">
        <v>2512</v>
      </c>
    </row>
    <row r="153" spans="1:3">
      <c r="A153" s="112" t="s">
        <v>19</v>
      </c>
      <c r="C153" s="111" t="s">
        <v>2513</v>
      </c>
    </row>
    <row r="154" spans="1:3">
      <c r="A154" s="112" t="s">
        <v>19</v>
      </c>
    </row>
    <row r="155" spans="1:3">
      <c r="A155" s="112" t="s">
        <v>19</v>
      </c>
      <c r="B155" s="113" t="s">
        <v>400</v>
      </c>
    </row>
    <row r="156" spans="1:3">
      <c r="A156" s="112" t="s">
        <v>19</v>
      </c>
      <c r="B156" s="110" t="s">
        <v>308</v>
      </c>
    </row>
    <row r="157" spans="1:3">
      <c r="A157" s="112" t="s">
        <v>19</v>
      </c>
      <c r="B157" s="110" t="s">
        <v>309</v>
      </c>
    </row>
    <row r="158" spans="1:3">
      <c r="A158" s="112" t="s">
        <v>19</v>
      </c>
      <c r="B158" s="110" t="s">
        <v>310</v>
      </c>
    </row>
    <row r="159" spans="1:3">
      <c r="A159" s="112" t="s">
        <v>19</v>
      </c>
      <c r="B159" s="110" t="s">
        <v>311</v>
      </c>
    </row>
    <row r="160" spans="1:3">
      <c r="A160" s="112" t="s">
        <v>19</v>
      </c>
      <c r="B160" s="110" t="s">
        <v>312</v>
      </c>
    </row>
    <row r="161" spans="1:2">
      <c r="A161" s="112" t="s">
        <v>19</v>
      </c>
      <c r="B161" s="110" t="s">
        <v>313</v>
      </c>
    </row>
    <row r="162" spans="1:2">
      <c r="A162" s="112" t="s">
        <v>19</v>
      </c>
      <c r="B162" s="110" t="s">
        <v>314</v>
      </c>
    </row>
    <row r="163" spans="1:2">
      <c r="A163" s="112" t="s">
        <v>19</v>
      </c>
      <c r="B163" s="110" t="s">
        <v>315</v>
      </c>
    </row>
    <row r="164" spans="1:2">
      <c r="A164" s="112" t="s">
        <v>19</v>
      </c>
      <c r="B164" s="110" t="s">
        <v>316</v>
      </c>
    </row>
    <row r="165" spans="1:2">
      <c r="A165" s="112" t="s">
        <v>19</v>
      </c>
      <c r="B165" s="110" t="s">
        <v>317</v>
      </c>
    </row>
    <row r="166" spans="1:2">
      <c r="A166" s="112" t="s">
        <v>19</v>
      </c>
      <c r="B166" s="110" t="s">
        <v>318</v>
      </c>
    </row>
    <row r="167" spans="1:2">
      <c r="A167" s="112" t="s">
        <v>19</v>
      </c>
    </row>
    <row r="168" spans="1:2">
      <c r="A168" s="112" t="s">
        <v>19</v>
      </c>
      <c r="B168" s="113" t="s">
        <v>2547</v>
      </c>
    </row>
    <row r="169" spans="1:2">
      <c r="A169" s="112" t="s">
        <v>19</v>
      </c>
      <c r="B169" s="120" t="str">
        <f>"minor_ver=" &amp; $F$19</f>
        <v>minor_ver=4</v>
      </c>
    </row>
    <row r="170" spans="1:2">
      <c r="A170" s="112" t="s">
        <v>19</v>
      </c>
      <c r="B170" s="110" t="s">
        <v>2550</v>
      </c>
    </row>
    <row r="171" spans="1:2">
      <c r="A171" s="112" t="s">
        <v>19</v>
      </c>
      <c r="B171" s="110" t="s">
        <v>2514</v>
      </c>
    </row>
    <row r="172" spans="1:2">
      <c r="A172" s="112" t="s">
        <v>19</v>
      </c>
      <c r="B172" s="110" t="s">
        <v>2515</v>
      </c>
    </row>
    <row r="173" spans="1:2">
      <c r="A173" s="112" t="s">
        <v>19</v>
      </c>
      <c r="B173" s="110" t="s">
        <v>2516</v>
      </c>
    </row>
    <row r="174" spans="1:2">
      <c r="A174" s="112" t="s">
        <v>19</v>
      </c>
      <c r="B174" s="110" t="s">
        <v>496</v>
      </c>
    </row>
    <row r="175" spans="1:2">
      <c r="A175" s="112" t="s">
        <v>19</v>
      </c>
      <c r="B175" s="110" t="s">
        <v>485</v>
      </c>
    </row>
    <row r="176" spans="1:2">
      <c r="A176" s="112" t="s">
        <v>19</v>
      </c>
      <c r="B176" s="110" t="s">
        <v>497</v>
      </c>
    </row>
    <row r="177" spans="1:2">
      <c r="A177" s="112" t="s">
        <v>19</v>
      </c>
      <c r="B177" s="110" t="s">
        <v>487</v>
      </c>
    </row>
    <row r="178" spans="1:2">
      <c r="A178" s="112" t="s">
        <v>19</v>
      </c>
    </row>
    <row r="179" spans="1:2">
      <c r="A179" s="112" t="s">
        <v>19</v>
      </c>
      <c r="B179" s="110" t="s">
        <v>2517</v>
      </c>
    </row>
    <row r="180" spans="1:2">
      <c r="A180" s="112" t="s">
        <v>19</v>
      </c>
      <c r="B180" s="110" t="s">
        <v>2518</v>
      </c>
    </row>
    <row r="181" spans="1:2">
      <c r="A181" s="112" t="s">
        <v>19</v>
      </c>
      <c r="B181" s="110" t="s">
        <v>2519</v>
      </c>
    </row>
    <row r="182" spans="1:2">
      <c r="A182" s="112" t="s">
        <v>19</v>
      </c>
      <c r="B182" s="110" t="s">
        <v>496</v>
      </c>
    </row>
    <row r="183" spans="1:2">
      <c r="A183" s="112" t="s">
        <v>19</v>
      </c>
      <c r="B183" s="110" t="s">
        <v>485</v>
      </c>
    </row>
    <row r="184" spans="1:2">
      <c r="A184" s="112" t="s">
        <v>19</v>
      </c>
      <c r="B184" s="110" t="s">
        <v>497</v>
      </c>
    </row>
    <row r="185" spans="1:2">
      <c r="A185" s="112" t="s">
        <v>19</v>
      </c>
    </row>
    <row r="186" spans="1:2">
      <c r="A186" s="112" t="s">
        <v>19</v>
      </c>
      <c r="B186" s="110" t="s">
        <v>2520</v>
      </c>
    </row>
    <row r="187" spans="1:2">
      <c r="A187" s="112" t="s">
        <v>19</v>
      </c>
      <c r="B187" s="110" t="s">
        <v>2521</v>
      </c>
    </row>
    <row r="188" spans="1:2">
      <c r="A188" s="112" t="s">
        <v>19</v>
      </c>
      <c r="B188" s="110" t="s">
        <v>2522</v>
      </c>
    </row>
    <row r="189" spans="1:2">
      <c r="A189" s="112" t="s">
        <v>19</v>
      </c>
      <c r="B189" s="110" t="s">
        <v>496</v>
      </c>
    </row>
    <row r="190" spans="1:2">
      <c r="A190" s="112" t="s">
        <v>19</v>
      </c>
      <c r="B190" s="110" t="s">
        <v>485</v>
      </c>
    </row>
    <row r="191" spans="1:2">
      <c r="A191" s="112" t="s">
        <v>19</v>
      </c>
      <c r="B191" s="110" t="s">
        <v>497</v>
      </c>
    </row>
    <row r="192" spans="1:2">
      <c r="A192" s="112" t="s">
        <v>19</v>
      </c>
      <c r="B192" s="110" t="s">
        <v>491</v>
      </c>
    </row>
    <row r="193" spans="1:2">
      <c r="A193" s="112" t="s">
        <v>19</v>
      </c>
    </row>
    <row r="194" spans="1:2">
      <c r="A194" s="112" t="s">
        <v>19</v>
      </c>
      <c r="B194" s="110" t="s">
        <v>2523</v>
      </c>
    </row>
    <row r="195" spans="1:2">
      <c r="A195" s="112" t="s">
        <v>19</v>
      </c>
      <c r="B195" s="110" t="s">
        <v>2524</v>
      </c>
    </row>
    <row r="196" spans="1:2">
      <c r="A196" s="112" t="s">
        <v>19</v>
      </c>
      <c r="B196" s="110" t="s">
        <v>2525</v>
      </c>
    </row>
    <row r="197" spans="1:2">
      <c r="A197" s="112" t="s">
        <v>19</v>
      </c>
      <c r="B197" s="110" t="s">
        <v>496</v>
      </c>
    </row>
    <row r="198" spans="1:2">
      <c r="A198" s="112" t="s">
        <v>19</v>
      </c>
      <c r="B198" s="110" t="s">
        <v>485</v>
      </c>
    </row>
    <row r="199" spans="1:2">
      <c r="A199" s="112" t="s">
        <v>19</v>
      </c>
      <c r="B199" s="110" t="s">
        <v>497</v>
      </c>
    </row>
    <row r="200" spans="1:2">
      <c r="A200" s="112" t="s">
        <v>19</v>
      </c>
    </row>
    <row r="201" spans="1:2">
      <c r="A201" s="112" t="s">
        <v>19</v>
      </c>
      <c r="B201" s="110" t="s">
        <v>2526</v>
      </c>
    </row>
    <row r="202" spans="1:2">
      <c r="A202" s="112" t="s">
        <v>19</v>
      </c>
      <c r="B202" s="110" t="s">
        <v>2527</v>
      </c>
    </row>
    <row r="203" spans="1:2">
      <c r="A203" s="112" t="s">
        <v>19</v>
      </c>
      <c r="B203" s="110" t="s">
        <v>2528</v>
      </c>
    </row>
    <row r="204" spans="1:2">
      <c r="A204" s="112" t="s">
        <v>19</v>
      </c>
      <c r="B204" s="110" t="s">
        <v>496</v>
      </c>
    </row>
    <row r="205" spans="1:2">
      <c r="A205" s="112" t="s">
        <v>19</v>
      </c>
      <c r="B205" s="110" t="s">
        <v>485</v>
      </c>
    </row>
    <row r="206" spans="1:2">
      <c r="A206" s="112" t="s">
        <v>19</v>
      </c>
      <c r="B206" s="110" t="s">
        <v>497</v>
      </c>
    </row>
    <row r="207" spans="1:2">
      <c r="A207" s="112" t="s">
        <v>19</v>
      </c>
      <c r="B207" s="110" t="s">
        <v>543</v>
      </c>
    </row>
    <row r="208" spans="1:2">
      <c r="A208" s="112" t="s">
        <v>19</v>
      </c>
    </row>
    <row r="209" spans="1:2">
      <c r="A209" s="112" t="s">
        <v>19</v>
      </c>
      <c r="B209" s="110" t="s">
        <v>2532</v>
      </c>
    </row>
    <row r="210" spans="1:2">
      <c r="A210" s="112" t="s">
        <v>19</v>
      </c>
      <c r="B210" s="110" t="s">
        <v>2533</v>
      </c>
    </row>
    <row r="211" spans="1:2">
      <c r="A211" s="112" t="s">
        <v>19</v>
      </c>
      <c r="B211" s="110" t="s">
        <v>2534</v>
      </c>
    </row>
    <row r="212" spans="1:2">
      <c r="A212" s="112" t="s">
        <v>19</v>
      </c>
      <c r="B212" s="110" t="s">
        <v>2535</v>
      </c>
    </row>
    <row r="213" spans="1:2">
      <c r="A213" s="112" t="s">
        <v>19</v>
      </c>
      <c r="B213" s="110" t="s">
        <v>485</v>
      </c>
    </row>
    <row r="214" spans="1:2">
      <c r="A214" s="112" t="s">
        <v>19</v>
      </c>
      <c r="B214" s="110" t="s">
        <v>497</v>
      </c>
    </row>
    <row r="215" spans="1:2">
      <c r="A215" s="112" t="s">
        <v>19</v>
      </c>
      <c r="B215" s="110" t="s">
        <v>96</v>
      </c>
    </row>
    <row r="216" spans="1:2">
      <c r="A216" s="112" t="s">
        <v>19</v>
      </c>
    </row>
    <row r="217" spans="1:2">
      <c r="A217" s="112" t="s">
        <v>19</v>
      </c>
      <c r="B217" s="113" t="s">
        <v>2542</v>
      </c>
    </row>
    <row r="218" spans="1:2">
      <c r="A218" s="112" t="s">
        <v>19</v>
      </c>
      <c r="B218" s="120" t="str">
        <f>"patch_ver=" &amp; $F$18</f>
        <v>patch_ver=20210822</v>
      </c>
    </row>
    <row r="219" spans="1:2">
      <c r="A219" s="112" t="s">
        <v>19</v>
      </c>
      <c r="B219" s="110" t="s">
        <v>2529</v>
      </c>
    </row>
    <row r="220" spans="1:2">
      <c r="A220" s="112" t="s">
        <v>19</v>
      </c>
      <c r="B220" s="110" t="s">
        <v>2551</v>
      </c>
    </row>
    <row r="221" spans="1:2">
      <c r="A221" s="112" t="s">
        <v>19</v>
      </c>
      <c r="B221" s="110" t="s">
        <v>2552</v>
      </c>
    </row>
    <row r="222" spans="1:2">
      <c r="A222" s="112" t="s">
        <v>19</v>
      </c>
      <c r="B222" s="110" t="s">
        <v>2553</v>
      </c>
    </row>
    <row r="223" spans="1:2">
      <c r="A223" s="112" t="s">
        <v>19</v>
      </c>
      <c r="B223" s="110" t="s">
        <v>2554</v>
      </c>
    </row>
    <row r="224" spans="1:2">
      <c r="A224" s="112" t="s">
        <v>19</v>
      </c>
      <c r="B224" s="110" t="s">
        <v>2555</v>
      </c>
    </row>
    <row r="225" spans="1:14">
      <c r="A225" s="112" t="s">
        <v>19</v>
      </c>
      <c r="B225" s="110" t="s">
        <v>2556</v>
      </c>
    </row>
    <row r="226" spans="1:14">
      <c r="A226" s="112" t="s">
        <v>19</v>
      </c>
      <c r="B226" s="110" t="s">
        <v>2602</v>
      </c>
    </row>
    <row r="227" spans="1:14">
      <c r="A227" s="112" t="s">
        <v>19</v>
      </c>
      <c r="B227" s="110" t="s">
        <v>2557</v>
      </c>
    </row>
    <row r="228" spans="1:14">
      <c r="A228" s="112" t="s">
        <v>19</v>
      </c>
      <c r="B228" s="110" t="s">
        <v>2558</v>
      </c>
    </row>
    <row r="229" spans="1:14">
      <c r="A229" s="112" t="s">
        <v>19</v>
      </c>
    </row>
    <row r="230" spans="1:14">
      <c r="A230" s="112" t="s">
        <v>19</v>
      </c>
      <c r="B230" s="113" t="s">
        <v>2545</v>
      </c>
    </row>
    <row r="231" spans="1:14">
      <c r="A231" s="112" t="s">
        <v>19</v>
      </c>
      <c r="B231" s="110" t="s">
        <v>2859</v>
      </c>
      <c r="N231" s="111" t="s">
        <v>2546</v>
      </c>
    </row>
    <row r="232" spans="1:14">
      <c r="A232" s="112" t="s">
        <v>19</v>
      </c>
      <c r="B232" s="110" t="s">
        <v>2733</v>
      </c>
      <c r="N232" s="111" t="s">
        <v>2546</v>
      </c>
    </row>
    <row r="233" spans="1:14">
      <c r="A233" s="112" t="s">
        <v>19</v>
      </c>
    </row>
    <row r="234" spans="1:14">
      <c r="A234" s="112" t="s">
        <v>19</v>
      </c>
      <c r="B234" s="113" t="s">
        <v>2543</v>
      </c>
    </row>
    <row r="235" spans="1:14">
      <c r="A235" s="112" t="s">
        <v>19</v>
      </c>
      <c r="B235" s="110" t="s">
        <v>2734</v>
      </c>
      <c r="N235" s="111" t="s">
        <v>2546</v>
      </c>
    </row>
    <row r="236" spans="1:14">
      <c r="A236" s="112" t="s">
        <v>19</v>
      </c>
      <c r="B236" s="110" t="s">
        <v>2544</v>
      </c>
      <c r="N236" s="111" t="s">
        <v>2546</v>
      </c>
    </row>
    <row r="237" spans="1:14">
      <c r="A237" s="112" t="s">
        <v>19</v>
      </c>
    </row>
    <row r="238" spans="1:14">
      <c r="A238" s="112" t="s">
        <v>19</v>
      </c>
      <c r="B238" s="113" t="s">
        <v>2479</v>
      </c>
    </row>
    <row r="239" spans="1:14">
      <c r="A239" s="112" t="s">
        <v>19</v>
      </c>
      <c r="B239" s="110" t="s">
        <v>2559</v>
      </c>
    </row>
    <row r="240" spans="1:14">
      <c r="A240" s="112" t="s">
        <v>19</v>
      </c>
    </row>
    <row r="241" spans="1:18">
      <c r="A241" s="112" t="s">
        <v>19</v>
      </c>
      <c r="B241" s="110" t="s">
        <v>2595</v>
      </c>
      <c r="R241" s="111" t="s">
        <v>2480</v>
      </c>
    </row>
    <row r="242" spans="1:18">
      <c r="A242" s="112" t="s">
        <v>19</v>
      </c>
      <c r="B242" s="110" t="s">
        <v>2596</v>
      </c>
      <c r="R242" s="111" t="s">
        <v>2480</v>
      </c>
    </row>
    <row r="246" spans="1:18">
      <c r="A246" s="112">
        <v>1</v>
      </c>
      <c r="B246" s="113" t="s">
        <v>2482</v>
      </c>
    </row>
    <row r="247" spans="1:18">
      <c r="A247" s="112">
        <v>1</v>
      </c>
      <c r="B247" s="120" t="str">
        <f>"patch_ver=" &amp; $F$18</f>
        <v>patch_ver=20210822</v>
      </c>
    </row>
    <row r="248" spans="1:18">
      <c r="A248" s="112">
        <v>1</v>
      </c>
      <c r="B248" s="110" t="s">
        <v>2740</v>
      </c>
      <c r="M248" s="111" t="s">
        <v>2741</v>
      </c>
    </row>
    <row r="249" spans="1:18">
      <c r="A249" s="112">
        <v>1</v>
      </c>
      <c r="B249" s="110" t="s">
        <v>2560</v>
      </c>
    </row>
    <row r="250" spans="1:18">
      <c r="A250" s="112">
        <v>1</v>
      </c>
      <c r="B250" s="110" t="s">
        <v>2735</v>
      </c>
    </row>
    <row r="251" spans="1:18">
      <c r="A251" s="112">
        <v>1</v>
      </c>
      <c r="B251" s="110" t="s">
        <v>2736</v>
      </c>
    </row>
    <row r="252" spans="1:18">
      <c r="A252" s="112">
        <v>1</v>
      </c>
      <c r="B252" s="120" t="s">
        <v>2561</v>
      </c>
      <c r="M252" s="111" t="s">
        <v>2774</v>
      </c>
    </row>
    <row r="253" spans="1:18">
      <c r="A253" s="112">
        <v>1</v>
      </c>
      <c r="B253" s="110" t="s">
        <v>2735</v>
      </c>
    </row>
    <row r="254" spans="1:18">
      <c r="A254" s="112">
        <v>1</v>
      </c>
      <c r="B254" s="110" t="s">
        <v>2737</v>
      </c>
    </row>
    <row r="255" spans="1:18">
      <c r="A255" s="112">
        <v>1</v>
      </c>
      <c r="B255" s="110" t="s">
        <v>2738</v>
      </c>
      <c r="M255" s="111" t="s">
        <v>2742</v>
      </c>
    </row>
    <row r="256" spans="1:18">
      <c r="A256" s="112">
        <v>1</v>
      </c>
      <c r="B256" s="110" t="s">
        <v>2735</v>
      </c>
    </row>
    <row r="257" spans="1:13">
      <c r="A257" s="112">
        <v>1</v>
      </c>
      <c r="B257" s="110" t="s">
        <v>2562</v>
      </c>
    </row>
    <row r="258" spans="1:13">
      <c r="A258" s="112">
        <v>1</v>
      </c>
      <c r="B258" s="120" t="s">
        <v>2563</v>
      </c>
    </row>
    <row r="259" spans="1:13">
      <c r="A259" s="112">
        <v>1</v>
      </c>
      <c r="B259" s="110" t="s">
        <v>2564</v>
      </c>
      <c r="M259" s="111" t="s">
        <v>2744</v>
      </c>
    </row>
    <row r="260" spans="1:13">
      <c r="A260" s="112">
        <v>1</v>
      </c>
      <c r="B260" s="120" t="s">
        <v>2574</v>
      </c>
    </row>
    <row r="261" spans="1:13">
      <c r="A261" s="112">
        <v>1</v>
      </c>
      <c r="B261" s="110" t="s">
        <v>2565</v>
      </c>
      <c r="M261" s="111" t="s">
        <v>2743</v>
      </c>
    </row>
    <row r="262" spans="1:13">
      <c r="A262" s="112">
        <v>1</v>
      </c>
      <c r="B262" s="110" t="s">
        <v>2736</v>
      </c>
    </row>
    <row r="263" spans="1:13">
      <c r="A263" s="112">
        <v>1</v>
      </c>
      <c r="B263" s="110" t="s">
        <v>2566</v>
      </c>
    </row>
    <row r="264" spans="1:13">
      <c r="A264" s="112">
        <v>1</v>
      </c>
      <c r="B264" s="110" t="s">
        <v>2739</v>
      </c>
    </row>
    <row r="265" spans="1:13">
      <c r="A265" s="112">
        <v>1</v>
      </c>
      <c r="B265" s="110" t="s">
        <v>2735</v>
      </c>
    </row>
    <row r="266" spans="1:13">
      <c r="A266" s="112">
        <v>1</v>
      </c>
      <c r="B266" s="110" t="s">
        <v>2567</v>
      </c>
      <c r="M266" s="111" t="s">
        <v>2745</v>
      </c>
    </row>
    <row r="267" spans="1:13">
      <c r="A267" s="112">
        <v>1</v>
      </c>
      <c r="B267" s="110" t="s">
        <v>2735</v>
      </c>
    </row>
    <row r="268" spans="1:13">
      <c r="A268" s="112">
        <v>1</v>
      </c>
      <c r="B268" s="110" t="s">
        <v>2568</v>
      </c>
    </row>
    <row r="269" spans="1:13">
      <c r="A269" s="112">
        <v>1</v>
      </c>
    </row>
    <row r="270" spans="1:13">
      <c r="A270" s="112">
        <v>1</v>
      </c>
      <c r="B270" s="113" t="s">
        <v>2536</v>
      </c>
    </row>
    <row r="271" spans="1:13">
      <c r="A271" s="112">
        <v>1</v>
      </c>
      <c r="C271" s="111" t="s">
        <v>2537</v>
      </c>
    </row>
    <row r="272" spans="1:13">
      <c r="A272" s="112">
        <v>1</v>
      </c>
    </row>
    <row r="273" spans="1:2">
      <c r="A273" s="112">
        <v>1</v>
      </c>
      <c r="B273" s="113" t="s">
        <v>2840</v>
      </c>
    </row>
    <row r="274" spans="1:2">
      <c r="A274" s="112">
        <v>1</v>
      </c>
      <c r="B274" s="110" t="s">
        <v>2838</v>
      </c>
    </row>
    <row r="275" spans="1:2">
      <c r="A275" s="112">
        <v>1</v>
      </c>
      <c r="B275" s="110" t="s">
        <v>482</v>
      </c>
    </row>
    <row r="276" spans="1:2">
      <c r="A276" s="112">
        <v>1</v>
      </c>
      <c r="B276" s="110" t="s">
        <v>483</v>
      </c>
    </row>
    <row r="277" spans="1:2">
      <c r="A277" s="112">
        <v>1</v>
      </c>
      <c r="B277" s="110" t="s">
        <v>484</v>
      </c>
    </row>
    <row r="278" spans="1:2">
      <c r="A278" s="112">
        <v>1</v>
      </c>
      <c r="B278" s="110" t="s">
        <v>485</v>
      </c>
    </row>
    <row r="279" spans="1:2">
      <c r="A279" s="112">
        <v>1</v>
      </c>
      <c r="B279" s="110" t="s">
        <v>2874</v>
      </c>
    </row>
    <row r="280" spans="1:2">
      <c r="A280" s="112">
        <v>1</v>
      </c>
      <c r="B280" s="110" t="s">
        <v>486</v>
      </c>
    </row>
    <row r="281" spans="1:2">
      <c r="A281" s="112">
        <v>1</v>
      </c>
      <c r="B281" s="110" t="s">
        <v>487</v>
      </c>
    </row>
    <row r="282" spans="1:2">
      <c r="A282" s="112">
        <v>1</v>
      </c>
    </row>
    <row r="283" spans="1:2">
      <c r="A283" s="112">
        <v>1</v>
      </c>
      <c r="B283" s="110" t="s">
        <v>488</v>
      </c>
    </row>
    <row r="284" spans="1:2">
      <c r="A284" s="112">
        <v>1</v>
      </c>
      <c r="B284" s="110" t="s">
        <v>489</v>
      </c>
    </row>
    <row r="285" spans="1:2">
      <c r="A285" s="112">
        <v>1</v>
      </c>
      <c r="B285" s="110" t="s">
        <v>490</v>
      </c>
    </row>
    <row r="286" spans="1:2">
      <c r="A286" s="112">
        <v>1</v>
      </c>
      <c r="B286" s="110" t="s">
        <v>485</v>
      </c>
    </row>
    <row r="287" spans="1:2">
      <c r="A287" s="112">
        <v>1</v>
      </c>
      <c r="B287" s="110" t="s">
        <v>2874</v>
      </c>
    </row>
    <row r="288" spans="1:2">
      <c r="A288" s="112">
        <v>1</v>
      </c>
      <c r="B288" s="110" t="s">
        <v>486</v>
      </c>
    </row>
    <row r="289" spans="1:18">
      <c r="A289" s="112">
        <v>1</v>
      </c>
      <c r="B289" s="110" t="s">
        <v>2860</v>
      </c>
    </row>
    <row r="290" spans="1:18">
      <c r="A290" s="112">
        <v>1</v>
      </c>
      <c r="B290" s="110" t="s">
        <v>96</v>
      </c>
    </row>
    <row r="291" spans="1:18">
      <c r="A291" s="112">
        <v>1</v>
      </c>
      <c r="B291" s="110" t="s">
        <v>2839</v>
      </c>
    </row>
    <row r="292" spans="1:18">
      <c r="A292" s="112">
        <v>1</v>
      </c>
      <c r="B292" s="110" t="s">
        <v>1192</v>
      </c>
    </row>
    <row r="293" spans="1:18">
      <c r="A293" s="112">
        <v>1</v>
      </c>
      <c r="B293" s="110" t="s">
        <v>1193</v>
      </c>
    </row>
    <row r="294" spans="1:18">
      <c r="A294" s="112">
        <v>1</v>
      </c>
      <c r="B294" s="110" t="s">
        <v>1194</v>
      </c>
    </row>
    <row r="295" spans="1:18">
      <c r="A295" s="112">
        <v>1</v>
      </c>
      <c r="B295" s="110" t="s">
        <v>1195</v>
      </c>
    </row>
    <row r="296" spans="1:18">
      <c r="A296" s="112">
        <v>1</v>
      </c>
      <c r="B296" s="110" t="s">
        <v>2874</v>
      </c>
    </row>
    <row r="297" spans="1:18">
      <c r="A297" s="112">
        <v>1</v>
      </c>
      <c r="B297" s="110" t="s">
        <v>2861</v>
      </c>
      <c r="R297" s="117" t="s">
        <v>2841</v>
      </c>
    </row>
    <row r="298" spans="1:18">
      <c r="A298" s="112">
        <v>1</v>
      </c>
      <c r="B298" s="110" t="s">
        <v>96</v>
      </c>
    </row>
    <row r="299" spans="1:18">
      <c r="A299" s="112">
        <v>1</v>
      </c>
    </row>
    <row r="300" spans="1:18">
      <c r="A300" s="112">
        <v>1</v>
      </c>
      <c r="B300" s="113" t="s">
        <v>2484</v>
      </c>
    </row>
    <row r="301" spans="1:18">
      <c r="A301" s="112">
        <v>1</v>
      </c>
      <c r="B301" s="110" t="s">
        <v>2557</v>
      </c>
    </row>
    <row r="302" spans="1:18">
      <c r="A302" s="112">
        <v>1</v>
      </c>
      <c r="B302" s="110" t="s">
        <v>2569</v>
      </c>
      <c r="I302" s="117" t="s">
        <v>2772</v>
      </c>
      <c r="R302" s="117" t="s">
        <v>2775</v>
      </c>
    </row>
    <row r="303" spans="1:18">
      <c r="A303" s="112">
        <v>1</v>
      </c>
      <c r="J303" s="117" t="s">
        <v>2758</v>
      </c>
    </row>
    <row r="304" spans="1:18">
      <c r="A304" s="112">
        <v>1</v>
      </c>
      <c r="B304" s="113" t="s">
        <v>2538</v>
      </c>
      <c r="J304" s="117" t="s">
        <v>2760</v>
      </c>
    </row>
    <row r="305" spans="1:18">
      <c r="A305" s="112">
        <v>1</v>
      </c>
      <c r="B305" s="110" t="s">
        <v>2069</v>
      </c>
      <c r="J305" s="117" t="s">
        <v>2765</v>
      </c>
    </row>
    <row r="306" spans="1:18">
      <c r="J306" s="117" t="s">
        <v>2771</v>
      </c>
    </row>
    <row r="307" spans="1:18">
      <c r="A307" s="112">
        <v>2</v>
      </c>
      <c r="B307" s="113" t="s">
        <v>2539</v>
      </c>
    </row>
    <row r="311" spans="1:18">
      <c r="A311" s="112">
        <v>1</v>
      </c>
      <c r="B311" s="113" t="s">
        <v>2540</v>
      </c>
    </row>
    <row r="312" spans="1:18">
      <c r="A312" s="112">
        <v>1</v>
      </c>
      <c r="C312" s="111" t="s">
        <v>2541</v>
      </c>
    </row>
    <row r="314" spans="1:18" customFormat="1" ht="18.75">
      <c r="A314" s="7">
        <v>1</v>
      </c>
      <c r="B314" s="1" t="s">
        <v>3381</v>
      </c>
      <c r="R314" t="s">
        <v>3457</v>
      </c>
    </row>
    <row r="315" spans="1:18" customFormat="1" ht="18.75">
      <c r="A315" s="7">
        <v>1</v>
      </c>
      <c r="B315" s="1" t="s">
        <v>3382</v>
      </c>
      <c r="R315" t="s">
        <v>3458</v>
      </c>
    </row>
    <row r="316" spans="1:18" customFormat="1" ht="18.75">
      <c r="A316" s="100">
        <v>2</v>
      </c>
      <c r="B316" s="95" t="s">
        <v>3381</v>
      </c>
    </row>
    <row r="317" spans="1:18" customFormat="1" ht="18.75">
      <c r="A317" s="100">
        <v>2</v>
      </c>
      <c r="B317" s="95" t="s">
        <v>3382</v>
      </c>
    </row>
    <row r="320" spans="1:18">
      <c r="C320" s="111" t="s">
        <v>2746</v>
      </c>
    </row>
    <row r="322" spans="3:4">
      <c r="C322" s="111" t="s">
        <v>2747</v>
      </c>
    </row>
    <row r="323" spans="3:4">
      <c r="C323" s="111" t="s">
        <v>2748</v>
      </c>
    </row>
    <row r="324" spans="3:4">
      <c r="C324" s="111" t="s">
        <v>2749</v>
      </c>
    </row>
    <row r="325" spans="3:4">
      <c r="C325" s="111" t="s">
        <v>2750</v>
      </c>
    </row>
    <row r="327" spans="3:4">
      <c r="C327" s="111" t="s">
        <v>2751</v>
      </c>
    </row>
    <row r="328" spans="3:4">
      <c r="C328" s="111" t="s">
        <v>2752</v>
      </c>
    </row>
    <row r="329" spans="3:4">
      <c r="C329" s="111" t="s">
        <v>2753</v>
      </c>
    </row>
    <row r="330" spans="3:4">
      <c r="C330" s="111" t="s">
        <v>2754</v>
      </c>
    </row>
    <row r="331" spans="3:4">
      <c r="D331" s="111" t="s">
        <v>2755</v>
      </c>
    </row>
    <row r="333" spans="3:4">
      <c r="C333" s="111" t="s">
        <v>2756</v>
      </c>
    </row>
    <row r="334" spans="3:4">
      <c r="D334" s="111" t="s">
        <v>2757</v>
      </c>
    </row>
    <row r="336" spans="3:4">
      <c r="C336" s="111" t="s">
        <v>2759</v>
      </c>
    </row>
    <row r="337" spans="3:4">
      <c r="D337" s="111" t="s">
        <v>2773</v>
      </c>
    </row>
    <row r="339" spans="3:4">
      <c r="C339" s="111" t="s">
        <v>2761</v>
      </c>
    </row>
    <row r="340" spans="3:4">
      <c r="D340" s="111" t="s">
        <v>2762</v>
      </c>
    </row>
    <row r="342" spans="3:4">
      <c r="C342" s="111" t="s">
        <v>2763</v>
      </c>
    </row>
    <row r="343" spans="3:4">
      <c r="C343" s="111" t="s">
        <v>2764</v>
      </c>
    </row>
    <row r="344" spans="3:4">
      <c r="D344" s="111" t="s">
        <v>2766</v>
      </c>
    </row>
    <row r="346" spans="3:4">
      <c r="C346" s="111" t="s">
        <v>2767</v>
      </c>
    </row>
    <row r="347" spans="3:4">
      <c r="C347" s="111" t="s">
        <v>2768</v>
      </c>
    </row>
    <row r="348" spans="3:4">
      <c r="C348" s="111" t="s">
        <v>2769</v>
      </c>
    </row>
    <row r="349" spans="3:4">
      <c r="C349" s="111" t="s">
        <v>2767</v>
      </c>
    </row>
    <row r="350" spans="3:4">
      <c r="C350" s="111" t="s">
        <v>2768</v>
      </c>
    </row>
    <row r="351" spans="3:4">
      <c r="C351" s="111" t="s">
        <v>2769</v>
      </c>
    </row>
    <row r="352" spans="3:4">
      <c r="D352" s="111" t="s">
        <v>2770</v>
      </c>
    </row>
  </sheetData>
  <phoneticPr fontId="5"/>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0C615-8CFE-4E14-8A99-3D641A8DE631}">
  <dimension ref="A1:S352"/>
  <sheetViews>
    <sheetView workbookViewId="0"/>
  </sheetViews>
  <sheetFormatPr defaultRowHeight="15.75"/>
  <cols>
    <col min="1" max="1" width="2.625" style="112" customWidth="1"/>
    <col min="2" max="2" width="3" style="110" customWidth="1"/>
    <col min="3" max="5" width="9" style="111"/>
    <col min="6" max="6" width="10.75" style="111" bestFit="1" customWidth="1"/>
    <col min="7" max="16384" width="9" style="111"/>
  </cols>
  <sheetData>
    <row r="1" spans="1:3">
      <c r="A1" s="109" t="s">
        <v>0</v>
      </c>
    </row>
    <row r="2" spans="1:3">
      <c r="A2" s="112">
        <v>1</v>
      </c>
      <c r="C2" s="111" t="s">
        <v>1</v>
      </c>
    </row>
    <row r="3" spans="1:3">
      <c r="A3" s="112">
        <v>2</v>
      </c>
      <c r="C3" s="111" t="s">
        <v>2</v>
      </c>
    </row>
    <row r="4" spans="1:3">
      <c r="A4" s="112" t="s">
        <v>5</v>
      </c>
      <c r="C4" s="111" t="s">
        <v>6</v>
      </c>
    </row>
    <row r="5" spans="1:3">
      <c r="A5" s="112" t="s">
        <v>9</v>
      </c>
      <c r="C5" s="111" t="s">
        <v>10</v>
      </c>
    </row>
    <row r="6" spans="1:3">
      <c r="A6" s="112" t="s">
        <v>12</v>
      </c>
      <c r="C6" s="111" t="s">
        <v>13</v>
      </c>
    </row>
    <row r="7" spans="1:3">
      <c r="A7" s="112" t="s">
        <v>15</v>
      </c>
      <c r="C7" s="111" t="s">
        <v>16</v>
      </c>
    </row>
    <row r="8" spans="1:3">
      <c r="A8" s="112" t="s">
        <v>19</v>
      </c>
      <c r="C8" s="111" t="s">
        <v>2463</v>
      </c>
    </row>
    <row r="9" spans="1:3">
      <c r="A9" s="112" t="s">
        <v>2464</v>
      </c>
      <c r="C9" s="111" t="s">
        <v>2465</v>
      </c>
    </row>
    <row r="11" spans="1:3">
      <c r="C11" s="111" t="s">
        <v>26</v>
      </c>
    </row>
    <row r="13" spans="1:3">
      <c r="C13" s="111" t="s">
        <v>28</v>
      </c>
    </row>
    <row r="14" spans="1:3">
      <c r="C14" s="111" t="s">
        <v>29</v>
      </c>
    </row>
    <row r="17" spans="1:7">
      <c r="B17" s="113" t="s">
        <v>2467</v>
      </c>
    </row>
    <row r="18" spans="1:7">
      <c r="E18" s="114" t="s">
        <v>2481</v>
      </c>
      <c r="F18" s="115" t="s">
        <v>3651</v>
      </c>
    </row>
    <row r="19" spans="1:7">
      <c r="E19" s="114" t="s">
        <v>3649</v>
      </c>
      <c r="F19" s="116">
        <v>4</v>
      </c>
    </row>
    <row r="20" spans="1:7">
      <c r="E20" s="114"/>
      <c r="F20" s="115"/>
    </row>
    <row r="23" spans="1:7" s="146" customFormat="1">
      <c r="A23" s="144" t="s">
        <v>2464</v>
      </c>
      <c r="B23" s="145" t="s">
        <v>2466</v>
      </c>
    </row>
    <row r="24" spans="1:7" s="146" customFormat="1">
      <c r="A24" s="144" t="s">
        <v>2464</v>
      </c>
      <c r="B24" s="147"/>
    </row>
    <row r="25" spans="1:7" s="146" customFormat="1">
      <c r="A25" s="144" t="s">
        <v>2464</v>
      </c>
      <c r="B25" s="147"/>
      <c r="C25" s="146" t="s">
        <v>2468</v>
      </c>
    </row>
    <row r="26" spans="1:7" s="146" customFormat="1">
      <c r="A26" s="144" t="s">
        <v>2464</v>
      </c>
      <c r="B26" s="147"/>
      <c r="C26" s="148" t="s">
        <v>47</v>
      </c>
    </row>
    <row r="27" spans="1:7" s="146" customFormat="1">
      <c r="A27" s="144" t="s">
        <v>2464</v>
      </c>
      <c r="B27" s="147"/>
      <c r="C27" s="146" t="s">
        <v>2469</v>
      </c>
      <c r="E27" s="149" t="str">
        <f>"OracleLinux-R8-U" &amp; $F$19 &amp; "-x86_64-dvd.iso"</f>
        <v>OracleLinux-R8-U4-x86_64-dvd.iso</v>
      </c>
    </row>
    <row r="28" spans="1:7" s="146" customFormat="1">
      <c r="A28" s="144" t="s">
        <v>2464</v>
      </c>
      <c r="B28" s="147"/>
    </row>
    <row r="29" spans="1:7" s="146" customFormat="1">
      <c r="A29" s="144" t="s">
        <v>2464</v>
      </c>
      <c r="B29" s="147"/>
      <c r="C29" s="146" t="s">
        <v>2470</v>
      </c>
      <c r="G29" s="150" t="s">
        <v>2483</v>
      </c>
    </row>
    <row r="30" spans="1:7" s="146" customFormat="1">
      <c r="A30" s="144"/>
      <c r="B30" s="147"/>
    </row>
    <row r="31" spans="1:7" s="146" customFormat="1">
      <c r="A31" s="144"/>
      <c r="B31" s="147"/>
    </row>
    <row r="32" spans="1:7" s="146" customFormat="1">
      <c r="A32" s="144"/>
      <c r="B32" s="147"/>
    </row>
    <row r="33" spans="1:16" s="146" customFormat="1">
      <c r="A33" s="144">
        <v>1</v>
      </c>
      <c r="B33" s="145" t="s">
        <v>1140</v>
      </c>
    </row>
    <row r="34" spans="1:16" s="146" customFormat="1">
      <c r="A34" s="144">
        <v>1</v>
      </c>
      <c r="B34" s="147"/>
    </row>
    <row r="35" spans="1:16" s="146" customFormat="1">
      <c r="A35" s="144">
        <v>1</v>
      </c>
      <c r="B35" s="145" t="s">
        <v>1765</v>
      </c>
    </row>
    <row r="36" spans="1:16" s="146" customFormat="1">
      <c r="A36" s="144">
        <v>1</v>
      </c>
      <c r="B36" s="147"/>
    </row>
    <row r="37" spans="1:16" s="146" customFormat="1">
      <c r="A37" s="144">
        <v>1</v>
      </c>
      <c r="B37" s="145" t="s">
        <v>1868</v>
      </c>
    </row>
    <row r="38" spans="1:16" s="146" customFormat="1">
      <c r="A38" s="144">
        <v>1</v>
      </c>
      <c r="B38" s="147" t="s">
        <v>1768</v>
      </c>
    </row>
    <row r="39" spans="1:16" s="152" customFormat="1" ht="18.75">
      <c r="A39" s="144">
        <v>1</v>
      </c>
      <c r="B39" s="151"/>
      <c r="C39" s="152" t="s">
        <v>3650</v>
      </c>
    </row>
    <row r="40" spans="1:16" s="146" customFormat="1">
      <c r="A40" s="144">
        <v>1</v>
      </c>
      <c r="B40" s="147"/>
    </row>
    <row r="41" spans="1:16" s="146" customFormat="1">
      <c r="A41" s="144">
        <v>1</v>
      </c>
      <c r="B41" s="145" t="s">
        <v>2471</v>
      </c>
      <c r="K41" s="146" t="s">
        <v>2472</v>
      </c>
    </row>
    <row r="42" spans="1:16" s="146" customFormat="1">
      <c r="A42" s="144">
        <v>1</v>
      </c>
      <c r="B42" s="147"/>
    </row>
    <row r="43" spans="1:16" s="146" customFormat="1">
      <c r="A43" s="144">
        <v>1</v>
      </c>
      <c r="B43" s="145" t="s">
        <v>2473</v>
      </c>
    </row>
    <row r="44" spans="1:16" s="146" customFormat="1">
      <c r="A44" s="144">
        <v>1</v>
      </c>
      <c r="B44" s="153" t="str">
        <f>"sudo dd if=/dev/cdrom of=/backup/iso/OracleLinux-R8-U" &amp; $F$19 &amp; "-x86_64-dvd.iso bs=1M"</f>
        <v>sudo dd if=/dev/cdrom of=/backup/iso/OracleLinux-R8-U4-x86_64-dvd.iso bs=1M</v>
      </c>
      <c r="M44" s="146" t="s">
        <v>2827</v>
      </c>
      <c r="P44" s="146" t="s">
        <v>2872</v>
      </c>
    </row>
    <row r="45" spans="1:16" s="146" customFormat="1">
      <c r="A45" s="144">
        <v>1</v>
      </c>
      <c r="B45" s="153" t="str">
        <f>"sudo ln -sf OracleLinux-R8-U" &amp; $F$19 &amp; "-x86_64-dvd.iso /backup/iso/OL8.iso || $Error :"</f>
        <v>sudo ln -sf OracleLinux-R8-U4-x86_64-dvd.iso /backup/iso/OL8.iso || $Error :</v>
      </c>
    </row>
    <row r="46" spans="1:16" s="146" customFormat="1">
      <c r="A46" s="144">
        <v>1</v>
      </c>
      <c r="B46" s="153" t="s">
        <v>2731</v>
      </c>
    </row>
    <row r="47" spans="1:16" s="146" customFormat="1">
      <c r="A47" s="144">
        <v>1</v>
      </c>
      <c r="B47" s="153" t="str">
        <f>"sudo sed -i -e 's/^export i_INSTALLER_ISO=.*$/export i_INSTALLER_ISO=OracleLinux-R8-U" &amp; $F$19 &amp; "-x86_64-dvd.iso/' /etc/i_env || $Error :"</f>
        <v>sudo sed -i -e 's/^export i_INSTALLER_ISO=.*$/export i_INSTALLER_ISO=OracleLinux-R8-U4-x86_64-dvd.iso/' /etc/i_env || $Error :</v>
      </c>
    </row>
    <row r="48" spans="1:16" s="146" customFormat="1">
      <c r="A48" s="144">
        <v>1</v>
      </c>
      <c r="B48" s="147" t="s">
        <v>2565</v>
      </c>
    </row>
    <row r="49" spans="1:11" s="146" customFormat="1">
      <c r="A49" s="144">
        <v>1</v>
      </c>
      <c r="B49" s="147" t="s">
        <v>2732</v>
      </c>
    </row>
    <row r="50" spans="1:11" s="146" customFormat="1">
      <c r="A50" s="144">
        <v>1</v>
      </c>
      <c r="B50" s="147"/>
    </row>
    <row r="51" spans="1:11" s="146" customFormat="1">
      <c r="A51" s="144">
        <v>1</v>
      </c>
      <c r="B51" s="145" t="s">
        <v>2474</v>
      </c>
    </row>
    <row r="52" spans="1:11" s="146" customFormat="1">
      <c r="A52" s="144">
        <v>1</v>
      </c>
      <c r="B52" s="147" t="s">
        <v>2476</v>
      </c>
    </row>
    <row r="53" spans="1:11" s="146" customFormat="1">
      <c r="A53" s="144">
        <v>1</v>
      </c>
      <c r="B53" s="147" t="s">
        <v>2477</v>
      </c>
    </row>
    <row r="54" spans="1:11" s="146" customFormat="1">
      <c r="A54" s="144">
        <v>1</v>
      </c>
      <c r="B54" s="147" t="s">
        <v>2478</v>
      </c>
    </row>
    <row r="55" spans="1:11" s="146" customFormat="1">
      <c r="A55" s="144"/>
      <c r="B55" s="147"/>
      <c r="C55" s="148" t="str">
        <f>"Oracle Linux 8." &amp; $F$19 &amp; ".0"</f>
        <v>Oracle Linux 8.4.0</v>
      </c>
      <c r="K55" s="146" t="s">
        <v>2475</v>
      </c>
    </row>
    <row r="56" spans="1:11" s="146" customFormat="1">
      <c r="A56" s="144"/>
      <c r="B56" s="147"/>
    </row>
    <row r="57" spans="1:11" s="146" customFormat="1">
      <c r="A57" s="144">
        <v>2</v>
      </c>
      <c r="B57" s="145" t="s">
        <v>2539</v>
      </c>
    </row>
    <row r="61" spans="1:11">
      <c r="A61" s="112">
        <v>1</v>
      </c>
      <c r="B61" s="113" t="s">
        <v>2485</v>
      </c>
    </row>
    <row r="62" spans="1:11">
      <c r="A62" s="112">
        <v>1</v>
      </c>
      <c r="B62" s="110" t="s">
        <v>2548</v>
      </c>
    </row>
    <row r="63" spans="1:11">
      <c r="A63" s="112">
        <v>1</v>
      </c>
      <c r="C63" s="111" t="s">
        <v>2486</v>
      </c>
    </row>
    <row r="64" spans="1:11">
      <c r="A64" s="112">
        <v>1</v>
      </c>
      <c r="C64" s="111" t="s">
        <v>2487</v>
      </c>
    </row>
    <row r="65" spans="1:3">
      <c r="A65" s="112">
        <v>1</v>
      </c>
      <c r="C65" s="111" t="s">
        <v>2486</v>
      </c>
    </row>
    <row r="66" spans="1:3">
      <c r="A66" s="112">
        <v>1</v>
      </c>
      <c r="C66" s="111" t="s">
        <v>2488</v>
      </c>
    </row>
    <row r="67" spans="1:3">
      <c r="A67" s="112">
        <v>1</v>
      </c>
      <c r="C67" s="111" t="s">
        <v>2575</v>
      </c>
    </row>
    <row r="68" spans="1:3">
      <c r="A68" s="112">
        <v>1</v>
      </c>
      <c r="C68" s="111" t="s">
        <v>2576</v>
      </c>
    </row>
    <row r="69" spans="1:3">
      <c r="A69" s="112">
        <v>1</v>
      </c>
      <c r="C69" s="111" t="s">
        <v>2489</v>
      </c>
    </row>
    <row r="70" spans="1:3">
      <c r="A70" s="112">
        <v>1</v>
      </c>
      <c r="C70" s="111" t="s">
        <v>2490</v>
      </c>
    </row>
    <row r="71" spans="1:3">
      <c r="A71" s="112">
        <v>1</v>
      </c>
      <c r="C71" s="111" t="s">
        <v>2486</v>
      </c>
    </row>
    <row r="72" spans="1:3">
      <c r="A72" s="112">
        <v>1</v>
      </c>
      <c r="C72" s="111" t="s">
        <v>2491</v>
      </c>
    </row>
    <row r="73" spans="1:3">
      <c r="A73" s="112">
        <v>1</v>
      </c>
      <c r="C73" s="111" t="s">
        <v>2486</v>
      </c>
    </row>
    <row r="74" spans="1:3">
      <c r="A74" s="112">
        <v>1</v>
      </c>
      <c r="C74" s="111" t="s">
        <v>2492</v>
      </c>
    </row>
    <row r="75" spans="1:3">
      <c r="A75" s="112">
        <v>1</v>
      </c>
      <c r="C75" s="111" t="s">
        <v>2577</v>
      </c>
    </row>
    <row r="76" spans="1:3">
      <c r="A76" s="112">
        <v>1</v>
      </c>
      <c r="C76" s="111" t="s">
        <v>2578</v>
      </c>
    </row>
    <row r="77" spans="1:3">
      <c r="A77" s="112">
        <v>1</v>
      </c>
      <c r="C77" s="111" t="s">
        <v>2489</v>
      </c>
    </row>
    <row r="78" spans="1:3">
      <c r="A78" s="112">
        <v>1</v>
      </c>
      <c r="C78" s="111" t="s">
        <v>2490</v>
      </c>
    </row>
    <row r="79" spans="1:3">
      <c r="A79" s="112">
        <v>1</v>
      </c>
      <c r="C79" s="111" t="s">
        <v>2486</v>
      </c>
    </row>
    <row r="80" spans="1:3">
      <c r="A80" s="112">
        <v>1</v>
      </c>
      <c r="C80" s="111" t="s">
        <v>2493</v>
      </c>
    </row>
    <row r="81" spans="1:3">
      <c r="A81" s="112">
        <v>1</v>
      </c>
      <c r="C81" s="111" t="s">
        <v>2486</v>
      </c>
    </row>
    <row r="82" spans="1:3">
      <c r="A82" s="112">
        <v>1</v>
      </c>
      <c r="C82" s="111" t="s">
        <v>2494</v>
      </c>
    </row>
    <row r="83" spans="1:3">
      <c r="A83" s="112">
        <v>1</v>
      </c>
      <c r="C83" s="111" t="s">
        <v>2579</v>
      </c>
    </row>
    <row r="84" spans="1:3">
      <c r="A84" s="112">
        <v>1</v>
      </c>
      <c r="C84" s="111" t="s">
        <v>2580</v>
      </c>
    </row>
    <row r="85" spans="1:3">
      <c r="A85" s="112">
        <v>1</v>
      </c>
      <c r="C85" s="111" t="s">
        <v>2489</v>
      </c>
    </row>
    <row r="86" spans="1:3">
      <c r="A86" s="112">
        <v>1</v>
      </c>
      <c r="C86" s="111" t="s">
        <v>2490</v>
      </c>
    </row>
    <row r="87" spans="1:3">
      <c r="A87" s="112">
        <v>1</v>
      </c>
      <c r="C87" s="111" t="s">
        <v>2486</v>
      </c>
    </row>
    <row r="88" spans="1:3">
      <c r="A88" s="112">
        <v>1</v>
      </c>
      <c r="C88" s="111" t="s">
        <v>2495</v>
      </c>
    </row>
    <row r="89" spans="1:3">
      <c r="A89" s="112">
        <v>1</v>
      </c>
      <c r="C89" s="111" t="s">
        <v>2486</v>
      </c>
    </row>
    <row r="90" spans="1:3">
      <c r="A90" s="112">
        <v>1</v>
      </c>
      <c r="C90" s="111" t="s">
        <v>2496</v>
      </c>
    </row>
    <row r="91" spans="1:3">
      <c r="A91" s="112">
        <v>1</v>
      </c>
      <c r="C91" s="111" t="s">
        <v>2581</v>
      </c>
    </row>
    <row r="92" spans="1:3">
      <c r="A92" s="112">
        <v>1</v>
      </c>
      <c r="C92" s="111" t="s">
        <v>2582</v>
      </c>
    </row>
    <row r="93" spans="1:3">
      <c r="A93" s="112">
        <v>1</v>
      </c>
      <c r="C93" s="111" t="s">
        <v>2489</v>
      </c>
    </row>
    <row r="94" spans="1:3">
      <c r="A94" s="112">
        <v>1</v>
      </c>
      <c r="C94" s="111" t="s">
        <v>2490</v>
      </c>
    </row>
    <row r="95" spans="1:3">
      <c r="A95" s="112">
        <v>1</v>
      </c>
      <c r="C95" s="111" t="s">
        <v>2486</v>
      </c>
    </row>
    <row r="96" spans="1:3">
      <c r="A96" s="112">
        <v>1</v>
      </c>
      <c r="C96" s="111" t="s">
        <v>2497</v>
      </c>
    </row>
    <row r="97" spans="1:3">
      <c r="A97" s="112">
        <v>1</v>
      </c>
      <c r="C97" s="111" t="s">
        <v>2486</v>
      </c>
    </row>
    <row r="98" spans="1:3">
      <c r="A98" s="112">
        <v>1</v>
      </c>
      <c r="C98" s="111" t="s">
        <v>2498</v>
      </c>
    </row>
    <row r="99" spans="1:3">
      <c r="A99" s="112">
        <v>1</v>
      </c>
      <c r="C99" s="111" t="s">
        <v>2583</v>
      </c>
    </row>
    <row r="100" spans="1:3">
      <c r="A100" s="112">
        <v>1</v>
      </c>
      <c r="C100" s="111" t="s">
        <v>2584</v>
      </c>
    </row>
    <row r="101" spans="1:3">
      <c r="A101" s="112">
        <v>1</v>
      </c>
      <c r="C101" s="111" t="s">
        <v>2489</v>
      </c>
    </row>
    <row r="102" spans="1:3">
      <c r="A102" s="112">
        <v>1</v>
      </c>
      <c r="C102" s="111" t="s">
        <v>2490</v>
      </c>
    </row>
    <row r="103" spans="1:3">
      <c r="A103" s="112">
        <v>1</v>
      </c>
      <c r="C103" s="111" t="s">
        <v>2486</v>
      </c>
    </row>
    <row r="104" spans="1:3">
      <c r="A104" s="112">
        <v>1</v>
      </c>
      <c r="C104" s="111" t="s">
        <v>2499</v>
      </c>
    </row>
    <row r="105" spans="1:3">
      <c r="A105" s="112">
        <v>1</v>
      </c>
      <c r="C105" s="111" t="s">
        <v>2486</v>
      </c>
    </row>
    <row r="106" spans="1:3">
      <c r="A106" s="112">
        <v>1</v>
      </c>
      <c r="C106" s="111" t="s">
        <v>2500</v>
      </c>
    </row>
    <row r="107" spans="1:3">
      <c r="A107" s="112">
        <v>1</v>
      </c>
      <c r="C107" s="111" t="s">
        <v>2585</v>
      </c>
    </row>
    <row r="108" spans="1:3">
      <c r="A108" s="112">
        <v>1</v>
      </c>
      <c r="C108" s="111" t="s">
        <v>2586</v>
      </c>
    </row>
    <row r="109" spans="1:3">
      <c r="A109" s="112">
        <v>1</v>
      </c>
      <c r="C109" s="111" t="s">
        <v>2489</v>
      </c>
    </row>
    <row r="110" spans="1:3">
      <c r="A110" s="112">
        <v>1</v>
      </c>
      <c r="C110" s="111" t="s">
        <v>2490</v>
      </c>
    </row>
    <row r="111" spans="1:3">
      <c r="A111" s="112">
        <v>1</v>
      </c>
      <c r="C111" s="111" t="s">
        <v>2486</v>
      </c>
    </row>
    <row r="112" spans="1:3">
      <c r="A112" s="112">
        <v>1</v>
      </c>
      <c r="C112" s="111" t="s">
        <v>2501</v>
      </c>
    </row>
    <row r="113" spans="1:3">
      <c r="A113" s="112">
        <v>1</v>
      </c>
      <c r="C113" s="111" t="s">
        <v>2486</v>
      </c>
    </row>
    <row r="114" spans="1:3">
      <c r="A114" s="112">
        <v>1</v>
      </c>
      <c r="C114" s="111" t="s">
        <v>2502</v>
      </c>
    </row>
    <row r="115" spans="1:3">
      <c r="A115" s="112">
        <v>1</v>
      </c>
      <c r="C115" s="111" t="s">
        <v>2587</v>
      </c>
    </row>
    <row r="116" spans="1:3">
      <c r="A116" s="112">
        <v>1</v>
      </c>
      <c r="C116" s="111" t="s">
        <v>2503</v>
      </c>
    </row>
    <row r="117" spans="1:3">
      <c r="A117" s="112">
        <v>1</v>
      </c>
      <c r="C117" s="111" t="s">
        <v>2489</v>
      </c>
    </row>
    <row r="118" spans="1:3">
      <c r="A118" s="112">
        <v>1</v>
      </c>
      <c r="C118" s="111" t="s">
        <v>2588</v>
      </c>
    </row>
    <row r="119" spans="1:3">
      <c r="A119" s="112">
        <v>1</v>
      </c>
      <c r="C119" s="111" t="s">
        <v>2486</v>
      </c>
    </row>
    <row r="120" spans="1:3">
      <c r="A120" s="112">
        <v>1</v>
      </c>
      <c r="C120" s="111" t="s">
        <v>2504</v>
      </c>
    </row>
    <row r="121" spans="1:3">
      <c r="A121" s="112">
        <v>1</v>
      </c>
      <c r="C121" s="111" t="s">
        <v>2486</v>
      </c>
    </row>
    <row r="122" spans="1:3">
      <c r="A122" s="112">
        <v>1</v>
      </c>
      <c r="C122" s="111" t="s">
        <v>2505</v>
      </c>
    </row>
    <row r="123" spans="1:3">
      <c r="A123" s="112">
        <v>1</v>
      </c>
      <c r="C123" s="111" t="s">
        <v>2589</v>
      </c>
    </row>
    <row r="124" spans="1:3">
      <c r="A124" s="112">
        <v>1</v>
      </c>
      <c r="C124" s="111" t="s">
        <v>2590</v>
      </c>
    </row>
    <row r="125" spans="1:3">
      <c r="A125" s="112">
        <v>1</v>
      </c>
      <c r="C125" s="111" t="s">
        <v>2489</v>
      </c>
    </row>
    <row r="126" spans="1:3">
      <c r="A126" s="112">
        <v>1</v>
      </c>
      <c r="C126" s="111" t="s">
        <v>2490</v>
      </c>
    </row>
    <row r="127" spans="1:3">
      <c r="A127" s="112">
        <v>1</v>
      </c>
      <c r="C127" s="111" t="s">
        <v>2486</v>
      </c>
    </row>
    <row r="128" spans="1:3">
      <c r="A128" s="112">
        <v>1</v>
      </c>
      <c r="C128" s="111" t="s">
        <v>2506</v>
      </c>
    </row>
    <row r="129" spans="1:3">
      <c r="A129" s="112">
        <v>1</v>
      </c>
      <c r="C129" s="111" t="s">
        <v>2486</v>
      </c>
    </row>
    <row r="130" spans="1:3">
      <c r="A130" s="112">
        <v>1</v>
      </c>
      <c r="C130" s="111" t="s">
        <v>2507</v>
      </c>
    </row>
    <row r="131" spans="1:3">
      <c r="A131" s="112">
        <v>1</v>
      </c>
      <c r="C131" s="111" t="s">
        <v>2591</v>
      </c>
    </row>
    <row r="132" spans="1:3">
      <c r="A132" s="112">
        <v>1</v>
      </c>
      <c r="C132" s="111" t="s">
        <v>2592</v>
      </c>
    </row>
    <row r="133" spans="1:3">
      <c r="A133" s="112">
        <v>1</v>
      </c>
      <c r="C133" s="111" t="s">
        <v>2489</v>
      </c>
    </row>
    <row r="134" spans="1:3">
      <c r="A134" s="112">
        <v>1</v>
      </c>
      <c r="C134" s="111" t="s">
        <v>2490</v>
      </c>
    </row>
    <row r="135" spans="1:3">
      <c r="A135" s="112">
        <v>1</v>
      </c>
      <c r="C135" s="111" t="s">
        <v>2486</v>
      </c>
    </row>
    <row r="136" spans="1:3">
      <c r="A136" s="112">
        <v>1</v>
      </c>
      <c r="C136" s="111" t="s">
        <v>2508</v>
      </c>
    </row>
    <row r="137" spans="1:3">
      <c r="A137" s="112">
        <v>1</v>
      </c>
      <c r="C137" s="111" t="s">
        <v>2486</v>
      </c>
    </row>
    <row r="138" spans="1:3">
      <c r="A138" s="112">
        <v>1</v>
      </c>
      <c r="C138" s="111" t="s">
        <v>2509</v>
      </c>
    </row>
    <row r="139" spans="1:3">
      <c r="A139" s="112">
        <v>1</v>
      </c>
      <c r="C139" s="111" t="s">
        <v>2593</v>
      </c>
    </row>
    <row r="140" spans="1:3">
      <c r="A140" s="112">
        <v>1</v>
      </c>
      <c r="C140" s="111" t="s">
        <v>2594</v>
      </c>
    </row>
    <row r="141" spans="1:3">
      <c r="A141" s="112">
        <v>1</v>
      </c>
      <c r="C141" s="111" t="s">
        <v>2489</v>
      </c>
    </row>
    <row r="142" spans="1:3">
      <c r="A142" s="112">
        <v>1</v>
      </c>
      <c r="C142" s="111" t="s">
        <v>2490</v>
      </c>
    </row>
    <row r="143" spans="1:3">
      <c r="A143" s="112">
        <v>1</v>
      </c>
    </row>
    <row r="144" spans="1:3">
      <c r="A144" s="112">
        <v>1</v>
      </c>
      <c r="B144" s="113" t="s">
        <v>2510</v>
      </c>
    </row>
    <row r="145" spans="1:3">
      <c r="A145" s="112">
        <v>1</v>
      </c>
      <c r="B145" s="110" t="s">
        <v>2549</v>
      </c>
    </row>
    <row r="146" spans="1:3">
      <c r="A146" s="112">
        <v>1</v>
      </c>
    </row>
    <row r="147" spans="1:3">
      <c r="A147" s="112">
        <v>1</v>
      </c>
      <c r="B147" s="113" t="s">
        <v>2511</v>
      </c>
    </row>
    <row r="151" spans="1:3">
      <c r="A151" s="112" t="s">
        <v>19</v>
      </c>
      <c r="B151" s="113" t="s">
        <v>2530</v>
      </c>
    </row>
    <row r="152" spans="1:3">
      <c r="A152" s="112" t="s">
        <v>19</v>
      </c>
      <c r="B152" s="110" t="s">
        <v>2512</v>
      </c>
    </row>
    <row r="153" spans="1:3">
      <c r="A153" s="112" t="s">
        <v>19</v>
      </c>
      <c r="C153" s="111" t="s">
        <v>2513</v>
      </c>
    </row>
    <row r="154" spans="1:3">
      <c r="A154" s="112" t="s">
        <v>19</v>
      </c>
    </row>
    <row r="155" spans="1:3">
      <c r="A155" s="112" t="s">
        <v>19</v>
      </c>
      <c r="B155" s="113" t="s">
        <v>400</v>
      </c>
    </row>
    <row r="156" spans="1:3">
      <c r="A156" s="112" t="s">
        <v>19</v>
      </c>
      <c r="B156" s="110" t="s">
        <v>308</v>
      </c>
    </row>
    <row r="157" spans="1:3">
      <c r="A157" s="112" t="s">
        <v>19</v>
      </c>
      <c r="B157" s="110" t="s">
        <v>309</v>
      </c>
    </row>
    <row r="158" spans="1:3">
      <c r="A158" s="112" t="s">
        <v>19</v>
      </c>
      <c r="B158" s="110" t="s">
        <v>310</v>
      </c>
    </row>
    <row r="159" spans="1:3">
      <c r="A159" s="112" t="s">
        <v>19</v>
      </c>
      <c r="B159" s="110" t="s">
        <v>311</v>
      </c>
    </row>
    <row r="160" spans="1:3">
      <c r="A160" s="112" t="s">
        <v>19</v>
      </c>
      <c r="B160" s="110" t="s">
        <v>312</v>
      </c>
    </row>
    <row r="161" spans="1:2">
      <c r="A161" s="112" t="s">
        <v>19</v>
      </c>
      <c r="B161" s="110" t="s">
        <v>313</v>
      </c>
    </row>
    <row r="162" spans="1:2">
      <c r="A162" s="112" t="s">
        <v>19</v>
      </c>
      <c r="B162" s="110" t="s">
        <v>314</v>
      </c>
    </row>
    <row r="163" spans="1:2">
      <c r="A163" s="112" t="s">
        <v>19</v>
      </c>
      <c r="B163" s="110" t="s">
        <v>315</v>
      </c>
    </row>
    <row r="164" spans="1:2">
      <c r="A164" s="112" t="s">
        <v>19</v>
      </c>
      <c r="B164" s="110" t="s">
        <v>316</v>
      </c>
    </row>
    <row r="165" spans="1:2">
      <c r="A165" s="112" t="s">
        <v>19</v>
      </c>
      <c r="B165" s="110" t="s">
        <v>317</v>
      </c>
    </row>
    <row r="166" spans="1:2">
      <c r="A166" s="112" t="s">
        <v>19</v>
      </c>
      <c r="B166" s="110" t="s">
        <v>318</v>
      </c>
    </row>
    <row r="167" spans="1:2">
      <c r="A167" s="112" t="s">
        <v>19</v>
      </c>
    </row>
    <row r="168" spans="1:2">
      <c r="A168" s="112" t="s">
        <v>19</v>
      </c>
      <c r="B168" s="113" t="s">
        <v>2547</v>
      </c>
    </row>
    <row r="169" spans="1:2">
      <c r="A169" s="112" t="s">
        <v>19</v>
      </c>
      <c r="B169" s="120" t="str">
        <f>"minor_ver=" &amp; $F$19</f>
        <v>minor_ver=4</v>
      </c>
    </row>
    <row r="170" spans="1:2">
      <c r="A170" s="112" t="s">
        <v>19</v>
      </c>
      <c r="B170" s="110" t="s">
        <v>2550</v>
      </c>
    </row>
    <row r="171" spans="1:2">
      <c r="A171" s="112" t="s">
        <v>19</v>
      </c>
      <c r="B171" s="110" t="s">
        <v>2514</v>
      </c>
    </row>
    <row r="172" spans="1:2">
      <c r="A172" s="112" t="s">
        <v>19</v>
      </c>
      <c r="B172" s="110" t="s">
        <v>2515</v>
      </c>
    </row>
    <row r="173" spans="1:2">
      <c r="A173" s="112" t="s">
        <v>19</v>
      </c>
      <c r="B173" s="110" t="s">
        <v>2516</v>
      </c>
    </row>
    <row r="174" spans="1:2">
      <c r="A174" s="112" t="s">
        <v>19</v>
      </c>
      <c r="B174" s="110" t="s">
        <v>496</v>
      </c>
    </row>
    <row r="175" spans="1:2">
      <c r="A175" s="112" t="s">
        <v>19</v>
      </c>
      <c r="B175" s="110" t="s">
        <v>485</v>
      </c>
    </row>
    <row r="176" spans="1:2">
      <c r="A176" s="112" t="s">
        <v>19</v>
      </c>
      <c r="B176" s="110" t="s">
        <v>497</v>
      </c>
    </row>
    <row r="177" spans="1:2">
      <c r="A177" s="112" t="s">
        <v>19</v>
      </c>
      <c r="B177" s="110" t="s">
        <v>487</v>
      </c>
    </row>
    <row r="178" spans="1:2">
      <c r="A178" s="112" t="s">
        <v>19</v>
      </c>
    </row>
    <row r="179" spans="1:2">
      <c r="A179" s="112" t="s">
        <v>19</v>
      </c>
      <c r="B179" s="110" t="s">
        <v>2517</v>
      </c>
    </row>
    <row r="180" spans="1:2">
      <c r="A180" s="112" t="s">
        <v>19</v>
      </c>
      <c r="B180" s="110" t="s">
        <v>2518</v>
      </c>
    </row>
    <row r="181" spans="1:2">
      <c r="A181" s="112" t="s">
        <v>19</v>
      </c>
      <c r="B181" s="110" t="s">
        <v>2519</v>
      </c>
    </row>
    <row r="182" spans="1:2">
      <c r="A182" s="112" t="s">
        <v>19</v>
      </c>
      <c r="B182" s="110" t="s">
        <v>496</v>
      </c>
    </row>
    <row r="183" spans="1:2">
      <c r="A183" s="112" t="s">
        <v>19</v>
      </c>
      <c r="B183" s="110" t="s">
        <v>485</v>
      </c>
    </row>
    <row r="184" spans="1:2">
      <c r="A184" s="112" t="s">
        <v>19</v>
      </c>
      <c r="B184" s="110" t="s">
        <v>497</v>
      </c>
    </row>
    <row r="185" spans="1:2">
      <c r="A185" s="112" t="s">
        <v>19</v>
      </c>
    </row>
    <row r="186" spans="1:2">
      <c r="A186" s="112" t="s">
        <v>19</v>
      </c>
      <c r="B186" s="110" t="s">
        <v>2520</v>
      </c>
    </row>
    <row r="187" spans="1:2">
      <c r="A187" s="112" t="s">
        <v>19</v>
      </c>
      <c r="B187" s="110" t="s">
        <v>2521</v>
      </c>
    </row>
    <row r="188" spans="1:2">
      <c r="A188" s="112" t="s">
        <v>19</v>
      </c>
      <c r="B188" s="110" t="s">
        <v>2522</v>
      </c>
    </row>
    <row r="189" spans="1:2">
      <c r="A189" s="112" t="s">
        <v>19</v>
      </c>
      <c r="B189" s="110" t="s">
        <v>496</v>
      </c>
    </row>
    <row r="190" spans="1:2">
      <c r="A190" s="112" t="s">
        <v>19</v>
      </c>
      <c r="B190" s="110" t="s">
        <v>485</v>
      </c>
    </row>
    <row r="191" spans="1:2">
      <c r="A191" s="112" t="s">
        <v>19</v>
      </c>
      <c r="B191" s="110" t="s">
        <v>497</v>
      </c>
    </row>
    <row r="192" spans="1:2">
      <c r="A192" s="112" t="s">
        <v>19</v>
      </c>
      <c r="B192" s="110" t="s">
        <v>491</v>
      </c>
    </row>
    <row r="193" spans="1:2">
      <c r="A193" s="112" t="s">
        <v>19</v>
      </c>
    </row>
    <row r="194" spans="1:2">
      <c r="A194" s="112" t="s">
        <v>19</v>
      </c>
      <c r="B194" s="110" t="s">
        <v>2523</v>
      </c>
    </row>
    <row r="195" spans="1:2">
      <c r="A195" s="112" t="s">
        <v>19</v>
      </c>
      <c r="B195" s="110" t="s">
        <v>2524</v>
      </c>
    </row>
    <row r="196" spans="1:2">
      <c r="A196" s="112" t="s">
        <v>19</v>
      </c>
      <c r="B196" s="110" t="s">
        <v>2525</v>
      </c>
    </row>
    <row r="197" spans="1:2">
      <c r="A197" s="112" t="s">
        <v>19</v>
      </c>
      <c r="B197" s="110" t="s">
        <v>496</v>
      </c>
    </row>
    <row r="198" spans="1:2">
      <c r="A198" s="112" t="s">
        <v>19</v>
      </c>
      <c r="B198" s="110" t="s">
        <v>485</v>
      </c>
    </row>
    <row r="199" spans="1:2">
      <c r="A199" s="112" t="s">
        <v>19</v>
      </c>
      <c r="B199" s="110" t="s">
        <v>497</v>
      </c>
    </row>
    <row r="200" spans="1:2">
      <c r="A200" s="112" t="s">
        <v>19</v>
      </c>
    </row>
    <row r="201" spans="1:2">
      <c r="A201" s="112" t="s">
        <v>19</v>
      </c>
      <c r="B201" s="110" t="s">
        <v>2526</v>
      </c>
    </row>
    <row r="202" spans="1:2">
      <c r="A202" s="112" t="s">
        <v>19</v>
      </c>
      <c r="B202" s="110" t="s">
        <v>2527</v>
      </c>
    </row>
    <row r="203" spans="1:2">
      <c r="A203" s="112" t="s">
        <v>19</v>
      </c>
      <c r="B203" s="110" t="s">
        <v>2528</v>
      </c>
    </row>
    <row r="204" spans="1:2">
      <c r="A204" s="112" t="s">
        <v>19</v>
      </c>
      <c r="B204" s="110" t="s">
        <v>496</v>
      </c>
    </row>
    <row r="205" spans="1:2">
      <c r="A205" s="112" t="s">
        <v>19</v>
      </c>
      <c r="B205" s="110" t="s">
        <v>485</v>
      </c>
    </row>
    <row r="206" spans="1:2">
      <c r="A206" s="112" t="s">
        <v>19</v>
      </c>
      <c r="B206" s="110" t="s">
        <v>497</v>
      </c>
    </row>
    <row r="207" spans="1:2">
      <c r="A207" s="112" t="s">
        <v>19</v>
      </c>
      <c r="B207" s="110" t="s">
        <v>543</v>
      </c>
    </row>
    <row r="208" spans="1:2">
      <c r="A208" s="112" t="s">
        <v>19</v>
      </c>
    </row>
    <row r="209" spans="1:2">
      <c r="A209" s="112" t="s">
        <v>19</v>
      </c>
      <c r="B209" s="110" t="s">
        <v>2532</v>
      </c>
    </row>
    <row r="210" spans="1:2">
      <c r="A210" s="112" t="s">
        <v>19</v>
      </c>
      <c r="B210" s="110" t="s">
        <v>2533</v>
      </c>
    </row>
    <row r="211" spans="1:2">
      <c r="A211" s="112" t="s">
        <v>19</v>
      </c>
      <c r="B211" s="110" t="s">
        <v>2534</v>
      </c>
    </row>
    <row r="212" spans="1:2">
      <c r="A212" s="112" t="s">
        <v>19</v>
      </c>
      <c r="B212" s="110" t="s">
        <v>2535</v>
      </c>
    </row>
    <row r="213" spans="1:2">
      <c r="A213" s="112" t="s">
        <v>19</v>
      </c>
      <c r="B213" s="110" t="s">
        <v>485</v>
      </c>
    </row>
    <row r="214" spans="1:2">
      <c r="A214" s="112" t="s">
        <v>19</v>
      </c>
      <c r="B214" s="110" t="s">
        <v>497</v>
      </c>
    </row>
    <row r="215" spans="1:2">
      <c r="A215" s="112" t="s">
        <v>19</v>
      </c>
      <c r="B215" s="110" t="s">
        <v>96</v>
      </c>
    </row>
    <row r="216" spans="1:2">
      <c r="A216" s="112" t="s">
        <v>19</v>
      </c>
    </row>
    <row r="217" spans="1:2">
      <c r="A217" s="112" t="s">
        <v>19</v>
      </c>
      <c r="B217" s="113" t="s">
        <v>2542</v>
      </c>
    </row>
    <row r="218" spans="1:2">
      <c r="A218" s="112" t="s">
        <v>19</v>
      </c>
      <c r="B218" s="120" t="str">
        <f>"patch_ver=" &amp; $F$18</f>
        <v>patch_ver=20211019</v>
      </c>
    </row>
    <row r="219" spans="1:2">
      <c r="A219" s="112" t="s">
        <v>19</v>
      </c>
      <c r="B219" s="110" t="s">
        <v>2529</v>
      </c>
    </row>
    <row r="220" spans="1:2">
      <c r="A220" s="112" t="s">
        <v>19</v>
      </c>
      <c r="B220" s="110" t="s">
        <v>2551</v>
      </c>
    </row>
    <row r="221" spans="1:2">
      <c r="A221" s="112" t="s">
        <v>19</v>
      </c>
      <c r="B221" s="110" t="s">
        <v>2552</v>
      </c>
    </row>
    <row r="222" spans="1:2">
      <c r="A222" s="112" t="s">
        <v>19</v>
      </c>
      <c r="B222" s="110" t="s">
        <v>2553</v>
      </c>
    </row>
    <row r="223" spans="1:2">
      <c r="A223" s="112" t="s">
        <v>19</v>
      </c>
      <c r="B223" s="110" t="s">
        <v>2554</v>
      </c>
    </row>
    <row r="224" spans="1:2">
      <c r="A224" s="112" t="s">
        <v>19</v>
      </c>
      <c r="B224" s="110" t="s">
        <v>2555</v>
      </c>
    </row>
    <row r="225" spans="1:14">
      <c r="A225" s="112" t="s">
        <v>19</v>
      </c>
      <c r="B225" s="110" t="s">
        <v>2556</v>
      </c>
    </row>
    <row r="226" spans="1:14">
      <c r="A226" s="112" t="s">
        <v>19</v>
      </c>
      <c r="B226" s="110" t="s">
        <v>2602</v>
      </c>
    </row>
    <row r="227" spans="1:14">
      <c r="A227" s="112" t="s">
        <v>19</v>
      </c>
      <c r="B227" s="110" t="s">
        <v>2557</v>
      </c>
    </row>
    <row r="228" spans="1:14">
      <c r="A228" s="112" t="s">
        <v>19</v>
      </c>
      <c r="B228" s="110" t="s">
        <v>2558</v>
      </c>
    </row>
    <row r="229" spans="1:14">
      <c r="A229" s="112" t="s">
        <v>19</v>
      </c>
    </row>
    <row r="230" spans="1:14">
      <c r="A230" s="112" t="s">
        <v>19</v>
      </c>
      <c r="B230" s="113" t="s">
        <v>2545</v>
      </c>
    </row>
    <row r="231" spans="1:14">
      <c r="A231" s="112" t="s">
        <v>19</v>
      </c>
      <c r="B231" s="110" t="s">
        <v>2859</v>
      </c>
      <c r="N231" s="111" t="s">
        <v>2546</v>
      </c>
    </row>
    <row r="232" spans="1:14">
      <c r="A232" s="112" t="s">
        <v>19</v>
      </c>
      <c r="B232" s="110" t="s">
        <v>2733</v>
      </c>
      <c r="N232" s="111" t="s">
        <v>2546</v>
      </c>
    </row>
    <row r="233" spans="1:14">
      <c r="A233" s="112" t="s">
        <v>19</v>
      </c>
    </row>
    <row r="234" spans="1:14">
      <c r="A234" s="112" t="s">
        <v>19</v>
      </c>
      <c r="B234" s="113" t="s">
        <v>2543</v>
      </c>
    </row>
    <row r="235" spans="1:14">
      <c r="A235" s="112" t="s">
        <v>19</v>
      </c>
      <c r="B235" s="110" t="s">
        <v>2734</v>
      </c>
      <c r="N235" s="111" t="s">
        <v>2546</v>
      </c>
    </row>
    <row r="236" spans="1:14">
      <c r="A236" s="112" t="s">
        <v>19</v>
      </c>
      <c r="B236" s="110" t="s">
        <v>2544</v>
      </c>
      <c r="N236" s="111" t="s">
        <v>2546</v>
      </c>
    </row>
    <row r="237" spans="1:14">
      <c r="A237" s="112" t="s">
        <v>19</v>
      </c>
    </row>
    <row r="238" spans="1:14">
      <c r="A238" s="112" t="s">
        <v>19</v>
      </c>
      <c r="B238" s="113" t="s">
        <v>2479</v>
      </c>
    </row>
    <row r="239" spans="1:14">
      <c r="A239" s="112" t="s">
        <v>19</v>
      </c>
      <c r="B239" s="110" t="s">
        <v>2559</v>
      </c>
    </row>
    <row r="240" spans="1:14">
      <c r="A240" s="112" t="s">
        <v>19</v>
      </c>
    </row>
    <row r="241" spans="1:18">
      <c r="A241" s="112" t="s">
        <v>19</v>
      </c>
      <c r="B241" s="110" t="s">
        <v>2595</v>
      </c>
      <c r="R241" s="111" t="s">
        <v>2480</v>
      </c>
    </row>
    <row r="242" spans="1:18">
      <c r="A242" s="112" t="s">
        <v>19</v>
      </c>
      <c r="B242" s="110" t="s">
        <v>2596</v>
      </c>
      <c r="R242" s="111" t="s">
        <v>2480</v>
      </c>
    </row>
    <row r="246" spans="1:18">
      <c r="A246" s="112">
        <v>1</v>
      </c>
      <c r="B246" s="113" t="s">
        <v>2482</v>
      </c>
    </row>
    <row r="247" spans="1:18">
      <c r="A247" s="112">
        <v>1</v>
      </c>
      <c r="B247" s="120" t="str">
        <f>"patch_ver=" &amp; $F$18</f>
        <v>patch_ver=20211019</v>
      </c>
    </row>
    <row r="248" spans="1:18">
      <c r="A248" s="112">
        <v>1</v>
      </c>
      <c r="B248" s="110" t="s">
        <v>2740</v>
      </c>
      <c r="M248" s="111" t="s">
        <v>2741</v>
      </c>
    </row>
    <row r="249" spans="1:18">
      <c r="A249" s="112">
        <v>1</v>
      </c>
      <c r="B249" s="110" t="s">
        <v>2560</v>
      </c>
    </row>
    <row r="250" spans="1:18">
      <c r="A250" s="112">
        <v>1</v>
      </c>
      <c r="B250" s="110" t="s">
        <v>2735</v>
      </c>
    </row>
    <row r="251" spans="1:18">
      <c r="A251" s="112">
        <v>1</v>
      </c>
      <c r="B251" s="110" t="s">
        <v>2736</v>
      </c>
    </row>
    <row r="252" spans="1:18">
      <c r="A252" s="112">
        <v>1</v>
      </c>
      <c r="B252" s="120" t="s">
        <v>2561</v>
      </c>
      <c r="M252" s="111" t="s">
        <v>2774</v>
      </c>
    </row>
    <row r="253" spans="1:18">
      <c r="A253" s="112">
        <v>1</v>
      </c>
      <c r="B253" s="110" t="s">
        <v>2735</v>
      </c>
    </row>
    <row r="254" spans="1:18">
      <c r="A254" s="112">
        <v>1</v>
      </c>
      <c r="B254" s="110" t="s">
        <v>2737</v>
      </c>
    </row>
    <row r="255" spans="1:18">
      <c r="A255" s="112">
        <v>1</v>
      </c>
      <c r="B255" s="110" t="s">
        <v>2738</v>
      </c>
      <c r="M255" s="111" t="s">
        <v>2742</v>
      </c>
    </row>
    <row r="256" spans="1:18">
      <c r="A256" s="112">
        <v>1</v>
      </c>
      <c r="B256" s="110" t="s">
        <v>2735</v>
      </c>
    </row>
    <row r="257" spans="1:13">
      <c r="A257" s="112">
        <v>1</v>
      </c>
      <c r="B257" s="110" t="s">
        <v>2562</v>
      </c>
    </row>
    <row r="258" spans="1:13">
      <c r="A258" s="112">
        <v>1</v>
      </c>
      <c r="B258" s="120" t="s">
        <v>2563</v>
      </c>
    </row>
    <row r="259" spans="1:13">
      <c r="A259" s="112">
        <v>1</v>
      </c>
      <c r="B259" s="110" t="s">
        <v>2564</v>
      </c>
      <c r="M259" s="111" t="s">
        <v>2744</v>
      </c>
    </row>
    <row r="260" spans="1:13">
      <c r="A260" s="112">
        <v>1</v>
      </c>
      <c r="B260" s="120" t="s">
        <v>2574</v>
      </c>
    </row>
    <row r="261" spans="1:13">
      <c r="A261" s="112">
        <v>1</v>
      </c>
      <c r="B261" s="110" t="s">
        <v>2565</v>
      </c>
      <c r="M261" s="111" t="s">
        <v>2743</v>
      </c>
    </row>
    <row r="262" spans="1:13">
      <c r="A262" s="112">
        <v>1</v>
      </c>
      <c r="B262" s="110" t="s">
        <v>2736</v>
      </c>
    </row>
    <row r="263" spans="1:13">
      <c r="A263" s="112">
        <v>1</v>
      </c>
      <c r="B263" s="110" t="s">
        <v>2566</v>
      </c>
    </row>
    <row r="264" spans="1:13">
      <c r="A264" s="112">
        <v>1</v>
      </c>
      <c r="B264" s="110" t="s">
        <v>2739</v>
      </c>
    </row>
    <row r="265" spans="1:13">
      <c r="A265" s="112">
        <v>1</v>
      </c>
      <c r="B265" s="110" t="s">
        <v>2735</v>
      </c>
    </row>
    <row r="266" spans="1:13">
      <c r="A266" s="112">
        <v>1</v>
      </c>
      <c r="B266" s="110" t="s">
        <v>2567</v>
      </c>
      <c r="M266" s="111" t="s">
        <v>2745</v>
      </c>
    </row>
    <row r="267" spans="1:13">
      <c r="A267" s="112">
        <v>1</v>
      </c>
      <c r="B267" s="110" t="s">
        <v>2735</v>
      </c>
    </row>
    <row r="268" spans="1:13">
      <c r="A268" s="112">
        <v>1</v>
      </c>
      <c r="B268" s="110" t="s">
        <v>2568</v>
      </c>
    </row>
    <row r="269" spans="1:13">
      <c r="A269" s="112">
        <v>1</v>
      </c>
    </row>
    <row r="270" spans="1:13">
      <c r="A270" s="112">
        <v>1</v>
      </c>
      <c r="B270" s="113" t="s">
        <v>2536</v>
      </c>
    </row>
    <row r="271" spans="1:13">
      <c r="A271" s="112">
        <v>1</v>
      </c>
      <c r="C271" s="111" t="s">
        <v>2537</v>
      </c>
    </row>
    <row r="272" spans="1:13">
      <c r="A272" s="112">
        <v>1</v>
      </c>
    </row>
    <row r="273" spans="1:2">
      <c r="A273" s="112">
        <v>1</v>
      </c>
      <c r="B273" s="113" t="s">
        <v>2840</v>
      </c>
    </row>
    <row r="274" spans="1:2">
      <c r="A274" s="112">
        <v>1</v>
      </c>
      <c r="B274" s="110" t="s">
        <v>2838</v>
      </c>
    </row>
    <row r="275" spans="1:2">
      <c r="A275" s="112">
        <v>1</v>
      </c>
      <c r="B275" s="110" t="s">
        <v>482</v>
      </c>
    </row>
    <row r="276" spans="1:2">
      <c r="A276" s="112">
        <v>1</v>
      </c>
      <c r="B276" s="110" t="s">
        <v>483</v>
      </c>
    </row>
    <row r="277" spans="1:2">
      <c r="A277" s="112">
        <v>1</v>
      </c>
      <c r="B277" s="110" t="s">
        <v>484</v>
      </c>
    </row>
    <row r="278" spans="1:2">
      <c r="A278" s="112">
        <v>1</v>
      </c>
      <c r="B278" s="110" t="s">
        <v>485</v>
      </c>
    </row>
    <row r="279" spans="1:2">
      <c r="A279" s="112">
        <v>1</v>
      </c>
      <c r="B279" s="110" t="s">
        <v>2874</v>
      </c>
    </row>
    <row r="280" spans="1:2">
      <c r="A280" s="112">
        <v>1</v>
      </c>
      <c r="B280" s="110" t="s">
        <v>486</v>
      </c>
    </row>
    <row r="281" spans="1:2">
      <c r="A281" s="112">
        <v>1</v>
      </c>
      <c r="B281" s="110" t="s">
        <v>487</v>
      </c>
    </row>
    <row r="282" spans="1:2">
      <c r="A282" s="112">
        <v>1</v>
      </c>
    </row>
    <row r="283" spans="1:2">
      <c r="A283" s="112">
        <v>1</v>
      </c>
      <c r="B283" s="110" t="s">
        <v>488</v>
      </c>
    </row>
    <row r="284" spans="1:2">
      <c r="A284" s="112">
        <v>1</v>
      </c>
      <c r="B284" s="110" t="s">
        <v>489</v>
      </c>
    </row>
    <row r="285" spans="1:2">
      <c r="A285" s="112">
        <v>1</v>
      </c>
      <c r="B285" s="110" t="s">
        <v>490</v>
      </c>
    </row>
    <row r="286" spans="1:2">
      <c r="A286" s="112">
        <v>1</v>
      </c>
      <c r="B286" s="110" t="s">
        <v>485</v>
      </c>
    </row>
    <row r="287" spans="1:2">
      <c r="A287" s="112">
        <v>1</v>
      </c>
      <c r="B287" s="110" t="s">
        <v>2874</v>
      </c>
    </row>
    <row r="288" spans="1:2">
      <c r="A288" s="112">
        <v>1</v>
      </c>
      <c r="B288" s="110" t="s">
        <v>486</v>
      </c>
    </row>
    <row r="289" spans="1:19">
      <c r="A289" s="112">
        <v>1</v>
      </c>
      <c r="B289" s="110" t="s">
        <v>2860</v>
      </c>
    </row>
    <row r="290" spans="1:19">
      <c r="A290" s="112">
        <v>1</v>
      </c>
      <c r="B290" s="110" t="s">
        <v>96</v>
      </c>
    </row>
    <row r="291" spans="1:19">
      <c r="A291" s="112">
        <v>1</v>
      </c>
      <c r="B291" s="110" t="s">
        <v>2839</v>
      </c>
    </row>
    <row r="292" spans="1:19">
      <c r="A292" s="112">
        <v>1</v>
      </c>
      <c r="B292" s="110" t="s">
        <v>1192</v>
      </c>
    </row>
    <row r="293" spans="1:19">
      <c r="A293" s="112">
        <v>1</v>
      </c>
      <c r="B293" s="110" t="s">
        <v>1193</v>
      </c>
    </row>
    <row r="294" spans="1:19">
      <c r="A294" s="112">
        <v>1</v>
      </c>
      <c r="B294" s="110" t="s">
        <v>1194</v>
      </c>
    </row>
    <row r="295" spans="1:19">
      <c r="A295" s="112">
        <v>1</v>
      </c>
      <c r="B295" s="110" t="s">
        <v>1195</v>
      </c>
    </row>
    <row r="296" spans="1:19">
      <c r="A296" s="112">
        <v>1</v>
      </c>
      <c r="B296" s="110" t="s">
        <v>2874</v>
      </c>
    </row>
    <row r="297" spans="1:19">
      <c r="A297" s="112">
        <v>1</v>
      </c>
      <c r="B297" s="110" t="s">
        <v>2861</v>
      </c>
      <c r="R297" s="117" t="s">
        <v>2841</v>
      </c>
    </row>
    <row r="298" spans="1:19">
      <c r="A298" s="112">
        <v>1</v>
      </c>
      <c r="B298" s="110" t="s">
        <v>96</v>
      </c>
    </row>
    <row r="299" spans="1:19">
      <c r="A299" s="112">
        <v>1</v>
      </c>
    </row>
    <row r="300" spans="1:19">
      <c r="A300" s="112">
        <v>1</v>
      </c>
      <c r="B300" s="113" t="s">
        <v>2484</v>
      </c>
    </row>
    <row r="301" spans="1:19">
      <c r="A301" s="112">
        <v>1</v>
      </c>
      <c r="B301" s="110" t="s">
        <v>2557</v>
      </c>
    </row>
    <row r="302" spans="1:19">
      <c r="A302" s="112">
        <v>1</v>
      </c>
      <c r="B302" s="110" t="s">
        <v>2569</v>
      </c>
      <c r="I302" s="117" t="s">
        <v>2772</v>
      </c>
      <c r="R302" s="117" t="s">
        <v>2775</v>
      </c>
    </row>
    <row r="303" spans="1:19">
      <c r="A303" s="112">
        <v>1</v>
      </c>
      <c r="J303" s="148" t="s">
        <v>2758</v>
      </c>
      <c r="S303" s="117" t="s">
        <v>3652</v>
      </c>
    </row>
    <row r="304" spans="1:19">
      <c r="A304" s="112">
        <v>1</v>
      </c>
      <c r="B304" s="113" t="s">
        <v>2538</v>
      </c>
      <c r="J304" s="148" t="s">
        <v>2760</v>
      </c>
      <c r="S304" s="117" t="s">
        <v>3653</v>
      </c>
    </row>
    <row r="305" spans="1:10">
      <c r="A305" s="112">
        <v>1</v>
      </c>
      <c r="B305" s="110" t="s">
        <v>2069</v>
      </c>
      <c r="J305" s="148" t="s">
        <v>2765</v>
      </c>
    </row>
    <row r="306" spans="1:10">
      <c r="J306" s="148" t="s">
        <v>2771</v>
      </c>
    </row>
    <row r="307" spans="1:10">
      <c r="A307" s="112">
        <v>2</v>
      </c>
      <c r="B307" s="113" t="s">
        <v>2539</v>
      </c>
    </row>
    <row r="311" spans="1:10">
      <c r="A311" s="112">
        <v>1</v>
      </c>
      <c r="B311" s="113" t="s">
        <v>2540</v>
      </c>
    </row>
    <row r="312" spans="1:10">
      <c r="A312" s="112">
        <v>1</v>
      </c>
      <c r="C312" s="111" t="s">
        <v>2541</v>
      </c>
    </row>
    <row r="314" spans="1:10" customFormat="1" ht="18.75">
      <c r="A314" s="7">
        <v>1</v>
      </c>
      <c r="B314" s="1" t="s">
        <v>3381</v>
      </c>
    </row>
    <row r="315" spans="1:10" customFormat="1" ht="18.75">
      <c r="A315" s="7">
        <v>1</v>
      </c>
      <c r="B315" s="1" t="s">
        <v>3382</v>
      </c>
    </row>
    <row r="316" spans="1:10" customFormat="1" ht="18.75">
      <c r="A316" s="100">
        <v>2</v>
      </c>
      <c r="B316" s="95" t="s">
        <v>3381</v>
      </c>
    </row>
    <row r="317" spans="1:10" customFormat="1" ht="18.75">
      <c r="A317" s="100">
        <v>2</v>
      </c>
      <c r="B317" s="95" t="s">
        <v>3382</v>
      </c>
    </row>
    <row r="320" spans="1:10">
      <c r="C320" s="111" t="s">
        <v>2746</v>
      </c>
    </row>
    <row r="322" spans="3:4">
      <c r="C322" s="146" t="s">
        <v>2747</v>
      </c>
      <c r="D322" s="146"/>
    </row>
    <row r="323" spans="3:4">
      <c r="C323" s="146" t="s">
        <v>2748</v>
      </c>
      <c r="D323" s="146"/>
    </row>
    <row r="324" spans="3:4">
      <c r="C324" s="146" t="s">
        <v>2749</v>
      </c>
      <c r="D324" s="146"/>
    </row>
    <row r="325" spans="3:4">
      <c r="C325" s="146" t="s">
        <v>2750</v>
      </c>
      <c r="D325" s="146"/>
    </row>
    <row r="326" spans="3:4">
      <c r="C326" s="146"/>
      <c r="D326" s="146"/>
    </row>
    <row r="327" spans="3:4">
      <c r="C327" s="146" t="s">
        <v>2751</v>
      </c>
      <c r="D327" s="146"/>
    </row>
    <row r="328" spans="3:4">
      <c r="C328" s="146" t="s">
        <v>2752</v>
      </c>
      <c r="D328" s="146"/>
    </row>
    <row r="329" spans="3:4">
      <c r="C329" s="146" t="s">
        <v>2753</v>
      </c>
      <c r="D329" s="146"/>
    </row>
    <row r="330" spans="3:4">
      <c r="C330" s="146" t="s">
        <v>2754</v>
      </c>
      <c r="D330" s="146"/>
    </row>
    <row r="331" spans="3:4">
      <c r="C331" s="146"/>
      <c r="D331" s="146" t="s">
        <v>2755</v>
      </c>
    </row>
    <row r="332" spans="3:4">
      <c r="C332" s="146"/>
      <c r="D332" s="146"/>
    </row>
    <row r="333" spans="3:4">
      <c r="C333" s="146" t="s">
        <v>2756</v>
      </c>
      <c r="D333" s="146"/>
    </row>
    <row r="334" spans="3:4">
      <c r="C334" s="146"/>
      <c r="D334" s="146" t="s">
        <v>2757</v>
      </c>
    </row>
    <row r="335" spans="3:4">
      <c r="C335" s="146"/>
      <c r="D335" s="146"/>
    </row>
    <row r="336" spans="3:4">
      <c r="C336" s="146" t="s">
        <v>2759</v>
      </c>
      <c r="D336" s="146"/>
    </row>
    <row r="337" spans="3:4">
      <c r="C337" s="146"/>
      <c r="D337" s="146" t="s">
        <v>2773</v>
      </c>
    </row>
    <row r="338" spans="3:4">
      <c r="C338" s="146"/>
      <c r="D338" s="146"/>
    </row>
    <row r="339" spans="3:4">
      <c r="C339" s="146" t="s">
        <v>2761</v>
      </c>
      <c r="D339" s="146"/>
    </row>
    <row r="340" spans="3:4">
      <c r="C340" s="146"/>
      <c r="D340" s="146" t="s">
        <v>2762</v>
      </c>
    </row>
    <row r="341" spans="3:4">
      <c r="C341" s="146"/>
      <c r="D341" s="146"/>
    </row>
    <row r="342" spans="3:4">
      <c r="C342" s="146" t="s">
        <v>2763</v>
      </c>
      <c r="D342" s="146"/>
    </row>
    <row r="343" spans="3:4">
      <c r="C343" s="146" t="s">
        <v>2764</v>
      </c>
      <c r="D343" s="146"/>
    </row>
    <row r="344" spans="3:4">
      <c r="C344" s="146"/>
      <c r="D344" s="146" t="s">
        <v>2766</v>
      </c>
    </row>
    <row r="345" spans="3:4">
      <c r="C345" s="146"/>
      <c r="D345" s="146"/>
    </row>
    <row r="346" spans="3:4">
      <c r="C346" s="146" t="s">
        <v>2767</v>
      </c>
      <c r="D346" s="146"/>
    </row>
    <row r="347" spans="3:4">
      <c r="C347" s="146" t="s">
        <v>2768</v>
      </c>
      <c r="D347" s="146"/>
    </row>
    <row r="348" spans="3:4">
      <c r="C348" s="146" t="s">
        <v>2769</v>
      </c>
      <c r="D348" s="146"/>
    </row>
    <row r="349" spans="3:4">
      <c r="C349" s="111" t="s">
        <v>2767</v>
      </c>
    </row>
    <row r="350" spans="3:4">
      <c r="C350" s="111" t="s">
        <v>2768</v>
      </c>
    </row>
    <row r="351" spans="3:4">
      <c r="C351" s="111" t="s">
        <v>2769</v>
      </c>
    </row>
    <row r="352" spans="3:4">
      <c r="D352" s="111" t="s">
        <v>2770</v>
      </c>
    </row>
  </sheetData>
  <phoneticPr fontId="5"/>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S460"/>
  <sheetViews>
    <sheetView workbookViewId="0"/>
  </sheetViews>
  <sheetFormatPr defaultRowHeight="18.75"/>
  <cols>
    <col min="1" max="1" width="2.625" style="7" customWidth="1"/>
    <col min="2" max="2" width="3" customWidth="1"/>
  </cols>
  <sheetData>
    <row r="1" spans="1:11">
      <c r="A1" s="99" t="s">
        <v>0</v>
      </c>
      <c r="B1" s="1"/>
    </row>
    <row r="2" spans="1:11">
      <c r="A2" s="7">
        <v>1</v>
      </c>
      <c r="B2" s="1"/>
      <c r="C2" t="s">
        <v>1</v>
      </c>
      <c r="J2" s="108" t="s">
        <v>2364</v>
      </c>
      <c r="K2" s="94" t="s">
        <v>2365</v>
      </c>
    </row>
    <row r="3" spans="1:11">
      <c r="A3" s="7">
        <v>2</v>
      </c>
      <c r="B3" s="1"/>
      <c r="C3" t="s">
        <v>2</v>
      </c>
    </row>
    <row r="4" spans="1:11">
      <c r="A4" s="7" t="s">
        <v>5</v>
      </c>
      <c r="B4" s="1"/>
      <c r="C4" t="s">
        <v>6</v>
      </c>
    </row>
    <row r="5" spans="1:11">
      <c r="A5" s="7" t="s">
        <v>9</v>
      </c>
      <c r="B5" s="1"/>
      <c r="C5" t="s">
        <v>10</v>
      </c>
    </row>
    <row r="6" spans="1:11">
      <c r="A6" s="7" t="s">
        <v>12</v>
      </c>
      <c r="B6" s="1"/>
      <c r="C6" t="s">
        <v>13</v>
      </c>
    </row>
    <row r="7" spans="1:11">
      <c r="A7" s="7" t="s">
        <v>15</v>
      </c>
      <c r="B7" s="1"/>
      <c r="C7" t="s">
        <v>16</v>
      </c>
    </row>
    <row r="8" spans="1:11">
      <c r="A8" s="7" t="s">
        <v>19</v>
      </c>
      <c r="B8" s="1"/>
      <c r="C8" t="s">
        <v>20</v>
      </c>
    </row>
    <row r="9" spans="1:11">
      <c r="A9" s="7" t="s">
        <v>1951</v>
      </c>
      <c r="B9" s="1"/>
      <c r="C9" t="s">
        <v>1955</v>
      </c>
    </row>
    <row r="10" spans="1:11">
      <c r="B10" s="1"/>
    </row>
    <row r="11" spans="1:11">
      <c r="B11" s="1"/>
      <c r="C11" t="s">
        <v>26</v>
      </c>
    </row>
    <row r="12" spans="1:11">
      <c r="B12" s="1"/>
    </row>
    <row r="13" spans="1:11">
      <c r="B13" s="1"/>
      <c r="C13" t="s">
        <v>28</v>
      </c>
    </row>
    <row r="14" spans="1:11">
      <c r="B14" s="1"/>
      <c r="C14" t="s">
        <v>29</v>
      </c>
    </row>
    <row r="15" spans="1:11">
      <c r="B15" s="1"/>
    </row>
    <row r="16" spans="1:11">
      <c r="B16" s="1"/>
      <c r="C16" s="94" t="s">
        <v>2607</v>
      </c>
    </row>
    <row r="17" spans="1:12">
      <c r="B17" s="1"/>
    </row>
    <row r="18" spans="1:12">
      <c r="A18" s="7" t="s">
        <v>2610</v>
      </c>
      <c r="B18" s="8" t="s">
        <v>2695</v>
      </c>
    </row>
    <row r="19" spans="1:12">
      <c r="B19" s="1"/>
    </row>
    <row r="20" spans="1:12">
      <c r="A20" s="7" t="s">
        <v>2610</v>
      </c>
      <c r="B20" s="8" t="s">
        <v>2611</v>
      </c>
      <c r="L20" t="s">
        <v>2702</v>
      </c>
    </row>
    <row r="21" spans="1:12">
      <c r="B21" s="1"/>
    </row>
    <row r="22" spans="1:12">
      <c r="A22" s="7">
        <v>2</v>
      </c>
      <c r="B22" s="8" t="s">
        <v>2696</v>
      </c>
    </row>
    <row r="23" spans="1:12">
      <c r="A23" s="7">
        <v>2</v>
      </c>
      <c r="B23" s="1"/>
    </row>
    <row r="24" spans="1:12">
      <c r="A24" s="7">
        <v>2</v>
      </c>
      <c r="B24" s="8" t="s">
        <v>2606</v>
      </c>
    </row>
    <row r="25" spans="1:12">
      <c r="A25" s="7">
        <v>2</v>
      </c>
      <c r="B25" s="1" t="s">
        <v>2614</v>
      </c>
    </row>
    <row r="26" spans="1:12">
      <c r="A26" s="7">
        <v>2</v>
      </c>
      <c r="B26" s="1"/>
    </row>
    <row r="27" spans="1:12">
      <c r="A27" s="7">
        <v>2</v>
      </c>
      <c r="B27" s="8" t="s">
        <v>1142</v>
      </c>
    </row>
    <row r="28" spans="1:12">
      <c r="A28" s="7">
        <v>2</v>
      </c>
      <c r="B28" s="1" t="s">
        <v>2697</v>
      </c>
    </row>
    <row r="29" spans="1:12">
      <c r="A29" s="7">
        <v>2</v>
      </c>
      <c r="B29" s="1"/>
    </row>
    <row r="30" spans="1:12">
      <c r="A30" s="7">
        <v>2</v>
      </c>
      <c r="B30" s="8" t="s">
        <v>2776</v>
      </c>
    </row>
    <row r="31" spans="1:12">
      <c r="A31" s="7">
        <v>2</v>
      </c>
      <c r="B31" s="1"/>
    </row>
    <row r="32" spans="1:12">
      <c r="A32" s="7">
        <v>2</v>
      </c>
      <c r="B32" s="8" t="s">
        <v>2784</v>
      </c>
    </row>
    <row r="33" spans="1:13">
      <c r="A33" s="7">
        <v>2</v>
      </c>
      <c r="B33" s="1" t="s">
        <v>2778</v>
      </c>
    </row>
    <row r="34" spans="1:13">
      <c r="A34" s="7">
        <v>2</v>
      </c>
      <c r="B34" s="1"/>
    </row>
    <row r="35" spans="1:13">
      <c r="A35" s="7">
        <v>2</v>
      </c>
      <c r="B35" s="8" t="s">
        <v>2785</v>
      </c>
    </row>
    <row r="36" spans="1:13">
      <c r="A36" s="7">
        <v>2</v>
      </c>
      <c r="B36" s="1" t="s">
        <v>2613</v>
      </c>
    </row>
    <row r="37" spans="1:13">
      <c r="A37" s="7">
        <v>2</v>
      </c>
      <c r="B37" s="1" t="s">
        <v>3465</v>
      </c>
    </row>
    <row r="38" spans="1:13">
      <c r="A38" s="7">
        <v>2</v>
      </c>
      <c r="B38" s="1"/>
    </row>
    <row r="39" spans="1:13">
      <c r="A39" s="7">
        <v>2</v>
      </c>
      <c r="B39" s="8" t="s">
        <v>2608</v>
      </c>
    </row>
    <row r="40" spans="1:13">
      <c r="A40" s="7">
        <v>2</v>
      </c>
      <c r="B40" s="1" t="s">
        <v>3466</v>
      </c>
    </row>
    <row r="41" spans="1:13">
      <c r="A41" s="7">
        <v>2</v>
      </c>
      <c r="B41" s="1"/>
    </row>
    <row r="42" spans="1:13">
      <c r="A42" s="7">
        <v>2</v>
      </c>
      <c r="B42" s="1" t="s">
        <v>2779</v>
      </c>
      <c r="M42" t="s">
        <v>3383</v>
      </c>
    </row>
    <row r="43" spans="1:13">
      <c r="A43" s="7">
        <v>2</v>
      </c>
      <c r="B43" s="1"/>
    </row>
    <row r="44" spans="1:13">
      <c r="A44" s="7">
        <v>2</v>
      </c>
      <c r="B44" s="8" t="s">
        <v>2698</v>
      </c>
    </row>
    <row r="45" spans="1:13">
      <c r="A45" s="7">
        <v>2</v>
      </c>
      <c r="B45" s="1"/>
    </row>
    <row r="46" spans="1:13">
      <c r="A46" s="7">
        <v>2</v>
      </c>
      <c r="B46" s="8" t="s">
        <v>2612</v>
      </c>
    </row>
    <row r="47" spans="1:13">
      <c r="A47" s="7">
        <v>2</v>
      </c>
      <c r="B47" s="1" t="s">
        <v>2783</v>
      </c>
    </row>
    <row r="48" spans="1:13">
      <c r="A48" s="7">
        <v>2</v>
      </c>
      <c r="B48" s="1"/>
    </row>
    <row r="49" spans="1:2">
      <c r="A49" s="7">
        <v>2</v>
      </c>
      <c r="B49" s="1" t="s">
        <v>3384</v>
      </c>
    </row>
    <row r="50" spans="1:2">
      <c r="A50" s="7">
        <v>2</v>
      </c>
      <c r="B50" s="1"/>
    </row>
    <row r="51" spans="1:2">
      <c r="A51" s="7">
        <v>2</v>
      </c>
      <c r="B51" s="8" t="s">
        <v>2609</v>
      </c>
    </row>
    <row r="52" spans="1:2">
      <c r="A52" s="7">
        <v>2</v>
      </c>
      <c r="B52" s="1" t="s">
        <v>2699</v>
      </c>
    </row>
    <row r="53" spans="1:2">
      <c r="A53" s="7">
        <v>2</v>
      </c>
      <c r="B53" s="1"/>
    </row>
    <row r="54" spans="1:2">
      <c r="A54" s="7">
        <v>2</v>
      </c>
      <c r="B54" s="1" t="s">
        <v>3385</v>
      </c>
    </row>
    <row r="55" spans="1:2">
      <c r="B55" s="1"/>
    </row>
    <row r="56" spans="1:2">
      <c r="A56" s="121">
        <v>1</v>
      </c>
      <c r="B56" s="95" t="s">
        <v>2701</v>
      </c>
    </row>
    <row r="57" spans="1:2">
      <c r="B57" s="1"/>
    </row>
    <row r="58" spans="1:2">
      <c r="B58" s="1"/>
    </row>
    <row r="59" spans="1:2">
      <c r="B59" s="1"/>
    </row>
    <row r="60" spans="1:2">
      <c r="B60" s="1"/>
    </row>
    <row r="61" spans="1:2">
      <c r="B61" s="1"/>
    </row>
    <row r="62" spans="1:2">
      <c r="A62" s="7" t="s">
        <v>19</v>
      </c>
      <c r="B62" s="8" t="s">
        <v>1949</v>
      </c>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row>
    <row r="71" spans="1:13">
      <c r="A71" s="7" t="s">
        <v>19</v>
      </c>
      <c r="B71" s="1"/>
    </row>
    <row r="72" spans="1:13">
      <c r="A72" s="7" t="s">
        <v>19</v>
      </c>
      <c r="B72" s="1"/>
    </row>
    <row r="73" spans="1:13">
      <c r="A73" s="7" t="s">
        <v>19</v>
      </c>
      <c r="B73" s="1"/>
      <c r="M73" t="s">
        <v>190</v>
      </c>
    </row>
    <row r="74" spans="1:13">
      <c r="A74" s="7" t="s">
        <v>19</v>
      </c>
      <c r="B74" s="1"/>
    </row>
    <row r="75" spans="1:13">
      <c r="A75" s="7" t="s">
        <v>19</v>
      </c>
      <c r="B75" s="1"/>
      <c r="M75" t="s">
        <v>1902</v>
      </c>
    </row>
    <row r="76" spans="1:13">
      <c r="A76" s="7" t="s">
        <v>19</v>
      </c>
      <c r="B76" s="1"/>
    </row>
    <row r="77" spans="1:13">
      <c r="A77" s="7" t="s">
        <v>19</v>
      </c>
      <c r="B77" s="1"/>
    </row>
    <row r="78" spans="1:13">
      <c r="A78" s="7" t="s">
        <v>19</v>
      </c>
      <c r="B78" s="1"/>
    </row>
    <row r="79" spans="1:13">
      <c r="A79" s="7" t="s">
        <v>19</v>
      </c>
      <c r="B79" s="1"/>
    </row>
    <row r="80" spans="1:13">
      <c r="A80" s="7" t="s">
        <v>19</v>
      </c>
      <c r="B80" s="1"/>
    </row>
    <row r="81" spans="1:13">
      <c r="A81" s="7" t="s">
        <v>19</v>
      </c>
      <c r="B81" s="1"/>
      <c r="M81" t="s">
        <v>1903</v>
      </c>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c r="M92" t="s">
        <v>193</v>
      </c>
    </row>
    <row r="93" spans="1:13">
      <c r="A93" s="7" t="s">
        <v>19</v>
      </c>
      <c r="B93" s="1"/>
    </row>
    <row r="94" spans="1:13">
      <c r="A94" s="7" t="s">
        <v>19</v>
      </c>
      <c r="B94" s="1"/>
    </row>
    <row r="95" spans="1:13">
      <c r="A95" s="7" t="s">
        <v>19</v>
      </c>
      <c r="B95" s="1"/>
    </row>
    <row r="96" spans="1:13">
      <c r="A96" s="7" t="s">
        <v>19</v>
      </c>
      <c r="B96" s="1"/>
    </row>
    <row r="97" spans="1:2">
      <c r="A97" s="7" t="s">
        <v>19</v>
      </c>
      <c r="B97" s="1"/>
    </row>
    <row r="98" spans="1:2">
      <c r="A98" s="7" t="s">
        <v>19</v>
      </c>
      <c r="B98" s="1"/>
    </row>
    <row r="99" spans="1:2">
      <c r="A99" s="7" t="s">
        <v>19</v>
      </c>
      <c r="B99" s="1"/>
    </row>
    <row r="100" spans="1:2">
      <c r="A100" s="7" t="s">
        <v>19</v>
      </c>
      <c r="B100" s="1"/>
    </row>
    <row r="101" spans="1:2">
      <c r="A101" s="7" t="s">
        <v>19</v>
      </c>
      <c r="B101" s="1"/>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row>
    <row r="118" spans="1:13">
      <c r="A118" s="7" t="s">
        <v>19</v>
      </c>
      <c r="B118" s="1"/>
    </row>
    <row r="119" spans="1:13">
      <c r="A119" s="7" t="s">
        <v>19</v>
      </c>
      <c r="B119" s="1"/>
    </row>
    <row r="120" spans="1:13">
      <c r="A120" s="7" t="s">
        <v>19</v>
      </c>
      <c r="B120" s="1"/>
      <c r="M120" t="s">
        <v>1904</v>
      </c>
    </row>
    <row r="121" spans="1:13">
      <c r="A121" s="7" t="s">
        <v>19</v>
      </c>
      <c r="B121" s="1"/>
    </row>
    <row r="122" spans="1:13">
      <c r="A122" s="7" t="s">
        <v>19</v>
      </c>
      <c r="B122" s="1"/>
    </row>
    <row r="123" spans="1:13">
      <c r="A123" s="7" t="s">
        <v>19</v>
      </c>
      <c r="B123" s="1"/>
    </row>
    <row r="124" spans="1:13">
      <c r="A124" s="7" t="s">
        <v>19</v>
      </c>
      <c r="B124" s="1"/>
    </row>
    <row r="125" spans="1:13">
      <c r="A125" s="7" t="s">
        <v>19</v>
      </c>
      <c r="B125" s="1"/>
    </row>
    <row r="126" spans="1:13">
      <c r="A126" s="7" t="s">
        <v>19</v>
      </c>
      <c r="B126" s="1"/>
    </row>
    <row r="127" spans="1:13">
      <c r="A127" s="7" t="s">
        <v>19</v>
      </c>
      <c r="B127" s="1"/>
    </row>
    <row r="128" spans="1:13">
      <c r="A128" s="7" t="s">
        <v>19</v>
      </c>
      <c r="B128" s="1"/>
    </row>
    <row r="129" spans="1:13">
      <c r="A129" s="7" t="s">
        <v>19</v>
      </c>
      <c r="B129" s="1"/>
    </row>
    <row r="130" spans="1:13">
      <c r="A130" s="7" t="s">
        <v>19</v>
      </c>
      <c r="B130" s="1"/>
    </row>
    <row r="131" spans="1:13">
      <c r="A131" s="7" t="s">
        <v>19</v>
      </c>
      <c r="B131" s="1"/>
    </row>
    <row r="132" spans="1:13">
      <c r="A132" s="7" t="s">
        <v>19</v>
      </c>
      <c r="B132" s="1"/>
    </row>
    <row r="133" spans="1:13">
      <c r="A133" s="7" t="s">
        <v>19</v>
      </c>
      <c r="B133" s="1"/>
    </row>
    <row r="134" spans="1:13">
      <c r="A134" s="7" t="s">
        <v>19</v>
      </c>
      <c r="B134" s="1"/>
    </row>
    <row r="135" spans="1:13">
      <c r="A135" s="7" t="s">
        <v>19</v>
      </c>
      <c r="B135" s="1"/>
    </row>
    <row r="136" spans="1:13">
      <c r="A136" s="7" t="s">
        <v>19</v>
      </c>
      <c r="B136" s="1"/>
    </row>
    <row r="137" spans="1:13">
      <c r="A137" s="7" t="s">
        <v>19</v>
      </c>
      <c r="B137" s="1"/>
    </row>
    <row r="138" spans="1:13">
      <c r="A138" s="7" t="s">
        <v>19</v>
      </c>
      <c r="B138" s="1"/>
    </row>
    <row r="139" spans="1:13">
      <c r="A139" s="7" t="s">
        <v>19</v>
      </c>
      <c r="B139" s="1"/>
    </row>
    <row r="140" spans="1:13">
      <c r="A140" s="7" t="s">
        <v>19</v>
      </c>
      <c r="B140" s="1"/>
      <c r="M140" t="str">
        <f>"「 inst.lang=en_US inst.keymap=jp106 inst.sshd=1 inst.nodmraid inst.nompath inst.selinux=0 selinux=0 ipv6.disable=1 biosdevname=0 net.ifnames=0 ip=" &amp; インストール手順!$F$161 &amp; "::" &amp; インストール手順!$F$179 &amp; ":" &amp; インストール手順!$F$173 &amp; "::eth0:none:" &amp; インストール手順!$F$175 &amp; "」入力"</f>
        <v>「 inst.lang=en_US inst.keymap=jp106 inst.sshd=1 inst.nodmraid inst.nompath inst.selinux=0 selinux=0 ipv6.disable=1 biosdevname=0 net.ifnames=0 ip=:::24::eth0:none:1500」入力</v>
      </c>
    </row>
    <row r="141" spans="1:13">
      <c r="A141" s="7" t="s">
        <v>19</v>
      </c>
      <c r="B141" s="1"/>
    </row>
    <row r="142" spans="1:13">
      <c r="A142" s="7" t="s">
        <v>19</v>
      </c>
      <c r="B142" s="1"/>
    </row>
    <row r="143" spans="1:13">
      <c r="A143" s="7" t="s">
        <v>19</v>
      </c>
      <c r="B143" s="1"/>
    </row>
    <row r="144" spans="1:13">
      <c r="A144" s="7" t="s">
        <v>19</v>
      </c>
      <c r="B144" s="8" t="s">
        <v>195</v>
      </c>
    </row>
    <row r="145" spans="1:2">
      <c r="A145" s="7" t="s">
        <v>19</v>
      </c>
      <c r="B145" s="93" t="str">
        <f>" inst.lang^en=US inst.keymap^jp106 inst.sshd^1 inst.nodmraid inst.nompath inst.selinux^0 selinux^0 ipv6.disable^1 biosdevname^0 net.ifnames^0 ip^" &amp; インストール手順!$F$161 &amp; "++" &amp; インストール手順!$F$179 &amp; "+" &amp; インストール手順!$F$173 &amp; "++eth0+none+" &amp; インストール手順!$F$175</f>
        <v xml:space="preserve"> inst.lang^en=US inst.keymap^jp106 inst.sshd^1 inst.nodmraid inst.nompath inst.selinux^0 selinux^0 ipv6.disable^1 biosdevname^0 net.ifnames^0 ip^+++24++eth0+none+1500</v>
      </c>
    </row>
    <row r="146" spans="1:2">
      <c r="A146" s="7" t="s">
        <v>19</v>
      </c>
      <c r="B146" s="1"/>
    </row>
    <row r="147" spans="1:2">
      <c r="A147" s="7" t="s">
        <v>19</v>
      </c>
      <c r="B147" s="1"/>
    </row>
    <row r="148" spans="1:2">
      <c r="A148" s="7" t="s">
        <v>19</v>
      </c>
      <c r="B148" s="1"/>
    </row>
    <row r="149" spans="1:2">
      <c r="A149" s="7" t="s">
        <v>19</v>
      </c>
      <c r="B149" s="1"/>
    </row>
    <row r="150" spans="1:2">
      <c r="A150" s="7" t="s">
        <v>19</v>
      </c>
      <c r="B150" s="1"/>
    </row>
    <row r="151" spans="1:2">
      <c r="A151" s="7" t="s">
        <v>19</v>
      </c>
      <c r="B151" s="1"/>
    </row>
    <row r="152" spans="1:2">
      <c r="A152" s="7" t="s">
        <v>19</v>
      </c>
      <c r="B152" s="1"/>
    </row>
    <row r="153" spans="1:2">
      <c r="A153" s="7" t="s">
        <v>19</v>
      </c>
      <c r="B153" s="1"/>
    </row>
    <row r="154" spans="1:2">
      <c r="A154" s="7" t="s">
        <v>19</v>
      </c>
      <c r="B154" s="1"/>
    </row>
    <row r="155" spans="1:2">
      <c r="A155" s="7" t="s">
        <v>19</v>
      </c>
      <c r="B155" s="1"/>
    </row>
    <row r="156" spans="1:2">
      <c r="A156" s="7" t="s">
        <v>19</v>
      </c>
      <c r="B156" s="1"/>
    </row>
    <row r="157" spans="1:2">
      <c r="A157" s="7" t="s">
        <v>19</v>
      </c>
      <c r="B157" s="1"/>
    </row>
    <row r="158" spans="1:2">
      <c r="A158" s="7" t="s">
        <v>19</v>
      </c>
      <c r="B158" s="1"/>
    </row>
    <row r="159" spans="1:2">
      <c r="A159" s="7" t="s">
        <v>19</v>
      </c>
      <c r="B159" s="1"/>
    </row>
    <row r="160" spans="1:2">
      <c r="A160" s="7" t="s">
        <v>19</v>
      </c>
      <c r="B160" s="1"/>
    </row>
    <row r="161" spans="1:13">
      <c r="A161" s="7" t="s">
        <v>19</v>
      </c>
      <c r="B161" s="1"/>
    </row>
    <row r="162" spans="1:13">
      <c r="A162" s="7" t="s">
        <v>19</v>
      </c>
      <c r="B162" s="1"/>
    </row>
    <row r="163" spans="1:13">
      <c r="A163" s="7" t="s">
        <v>19</v>
      </c>
      <c r="B163" s="1"/>
      <c r="M163" t="s">
        <v>196</v>
      </c>
    </row>
    <row r="164" spans="1:13">
      <c r="A164" s="7" t="s">
        <v>19</v>
      </c>
      <c r="B164" s="1"/>
    </row>
    <row r="165" spans="1:13">
      <c r="A165" s="7" t="s">
        <v>19</v>
      </c>
      <c r="B165" s="1"/>
    </row>
    <row r="166" spans="1:13">
      <c r="A166" s="7" t="s">
        <v>19</v>
      </c>
      <c r="B166" s="1"/>
    </row>
    <row r="167" spans="1:13">
      <c r="A167" s="7" t="s">
        <v>19</v>
      </c>
      <c r="B167" s="8" t="s">
        <v>197</v>
      </c>
    </row>
    <row r="168" spans="1:13">
      <c r="A168" s="7" t="s">
        <v>19</v>
      </c>
      <c r="B168" s="1"/>
    </row>
    <row r="169" spans="1:13">
      <c r="A169" s="7" t="s">
        <v>19</v>
      </c>
      <c r="B169" s="1"/>
    </row>
    <row r="170" spans="1:13">
      <c r="A170" s="7" t="s">
        <v>19</v>
      </c>
      <c r="B170" s="1"/>
    </row>
    <row r="171" spans="1:13">
      <c r="A171" s="7" t="s">
        <v>19</v>
      </c>
      <c r="B171" s="8"/>
    </row>
    <row r="172" spans="1:13">
      <c r="A172" s="7" t="s">
        <v>19</v>
      </c>
      <c r="B172" s="1"/>
    </row>
    <row r="173" spans="1:13">
      <c r="A173" s="7" t="s">
        <v>19</v>
      </c>
      <c r="B173" s="1"/>
    </row>
    <row r="174" spans="1:13">
      <c r="A174" s="7" t="s">
        <v>19</v>
      </c>
      <c r="B174" s="1"/>
    </row>
    <row r="175" spans="1:13">
      <c r="A175" s="7" t="s">
        <v>19</v>
      </c>
      <c r="B175" s="1"/>
    </row>
    <row r="176" spans="1:13">
      <c r="A176" s="7" t="s">
        <v>19</v>
      </c>
      <c r="B176" s="1"/>
    </row>
    <row r="177" spans="1:2">
      <c r="A177" s="7" t="s">
        <v>19</v>
      </c>
      <c r="B177" s="1"/>
    </row>
    <row r="178" spans="1:2">
      <c r="A178" s="7" t="s">
        <v>19</v>
      </c>
      <c r="B178" s="1"/>
    </row>
    <row r="179" spans="1:2">
      <c r="A179" s="7" t="s">
        <v>19</v>
      </c>
      <c r="B179" s="1"/>
    </row>
    <row r="180" spans="1:2">
      <c r="A180" s="7" t="s">
        <v>19</v>
      </c>
      <c r="B180" s="1"/>
    </row>
    <row r="181" spans="1:2">
      <c r="A181" s="7" t="s">
        <v>19</v>
      </c>
      <c r="B181" s="1"/>
    </row>
    <row r="182" spans="1:2">
      <c r="A182" s="7" t="s">
        <v>19</v>
      </c>
      <c r="B182" s="1"/>
    </row>
    <row r="183" spans="1:2">
      <c r="A183" s="7" t="s">
        <v>19</v>
      </c>
      <c r="B183" s="1"/>
    </row>
    <row r="184" spans="1:2">
      <c r="A184" s="7" t="s">
        <v>19</v>
      </c>
      <c r="B184" s="1"/>
    </row>
    <row r="185" spans="1:2">
      <c r="A185" s="7" t="s">
        <v>19</v>
      </c>
      <c r="B185" s="1"/>
    </row>
    <row r="186" spans="1:2">
      <c r="A186" s="7" t="s">
        <v>19</v>
      </c>
      <c r="B186" s="1"/>
    </row>
    <row r="187" spans="1:2">
      <c r="A187" s="7" t="s">
        <v>19</v>
      </c>
      <c r="B187" s="1"/>
    </row>
    <row r="188" spans="1:2">
      <c r="A188" s="7" t="s">
        <v>19</v>
      </c>
      <c r="B188" s="1"/>
    </row>
    <row r="189" spans="1:2">
      <c r="A189" s="7" t="s">
        <v>19</v>
      </c>
      <c r="B189" s="1"/>
    </row>
    <row r="190" spans="1:2">
      <c r="A190" s="7" t="s">
        <v>19</v>
      </c>
      <c r="B190" s="1"/>
    </row>
    <row r="191" spans="1:2">
      <c r="A191" s="7" t="s">
        <v>19</v>
      </c>
      <c r="B191" s="1"/>
    </row>
    <row r="192" spans="1:2">
      <c r="A192" s="7" t="s">
        <v>19</v>
      </c>
      <c r="B192" s="1"/>
    </row>
    <row r="193" spans="1:13">
      <c r="A193" s="7" t="s">
        <v>19</v>
      </c>
      <c r="B193" s="1"/>
    </row>
    <row r="194" spans="1:13">
      <c r="A194" s="7" t="s">
        <v>19</v>
      </c>
      <c r="B194" s="1"/>
    </row>
    <row r="195" spans="1:13">
      <c r="A195" s="7" t="s">
        <v>19</v>
      </c>
      <c r="B195" s="1"/>
    </row>
    <row r="196" spans="1:13">
      <c r="A196" s="7" t="s">
        <v>19</v>
      </c>
      <c r="B196" s="1"/>
    </row>
    <row r="197" spans="1:13">
      <c r="A197" s="7" t="s">
        <v>19</v>
      </c>
      <c r="B197" s="1"/>
    </row>
    <row r="198" spans="1:13">
      <c r="A198" s="7" t="s">
        <v>19</v>
      </c>
      <c r="B198" s="1"/>
    </row>
    <row r="199" spans="1:13">
      <c r="A199" s="7" t="s">
        <v>19</v>
      </c>
      <c r="B199" s="1"/>
    </row>
    <row r="200" spans="1:13">
      <c r="A200" s="7" t="s">
        <v>19</v>
      </c>
      <c r="B200" s="1"/>
    </row>
    <row r="201" spans="1:13">
      <c r="A201" s="7" t="s">
        <v>19</v>
      </c>
      <c r="B201" s="8" t="s">
        <v>1905</v>
      </c>
      <c r="M201" s="92" t="s">
        <v>2825</v>
      </c>
    </row>
    <row r="202" spans="1:13">
      <c r="A202" s="7" t="s">
        <v>19</v>
      </c>
      <c r="B202" s="8" t="s">
        <v>1906</v>
      </c>
    </row>
    <row r="203" spans="1:13">
      <c r="A203" s="7" t="s">
        <v>19</v>
      </c>
      <c r="B203" s="1"/>
    </row>
    <row r="204" spans="1:13">
      <c r="A204" s="7" t="s">
        <v>19</v>
      </c>
      <c r="B204" s="8" t="s">
        <v>1907</v>
      </c>
      <c r="M204" s="5" t="s">
        <v>303</v>
      </c>
    </row>
    <row r="205" spans="1:13">
      <c r="A205" s="7" t="s">
        <v>19</v>
      </c>
      <c r="B205" s="1" t="s">
        <v>2813</v>
      </c>
      <c r="M205" s="92" t="s">
        <v>2826</v>
      </c>
    </row>
    <row r="206" spans="1:13">
      <c r="B206" s="1"/>
      <c r="C206" t="s">
        <v>300</v>
      </c>
    </row>
    <row r="207" spans="1:13">
      <c r="B207" s="1"/>
      <c r="C207" t="s">
        <v>301</v>
      </c>
    </row>
    <row r="208" spans="1:13">
      <c r="B208" s="1"/>
      <c r="C208" t="s">
        <v>302</v>
      </c>
    </row>
    <row r="209" spans="1:2">
      <c r="A209" s="7" t="s">
        <v>19</v>
      </c>
      <c r="B209" s="1"/>
    </row>
    <row r="210" spans="1:2">
      <c r="A210" s="7" t="s">
        <v>19</v>
      </c>
      <c r="B210" s="8" t="s">
        <v>3363</v>
      </c>
    </row>
    <row r="211" spans="1:2">
      <c r="A211" s="7" t="s">
        <v>19</v>
      </c>
      <c r="B211" s="93" t="s">
        <v>3361</v>
      </c>
    </row>
    <row r="212" spans="1:2">
      <c r="A212" s="7" t="s">
        <v>19</v>
      </c>
      <c r="B212" s="93" t="s">
        <v>3362</v>
      </c>
    </row>
    <row r="213" spans="1:2">
      <c r="A213" s="7" t="s">
        <v>19</v>
      </c>
      <c r="B213" s="93" t="s">
        <v>2797</v>
      </c>
    </row>
    <row r="214" spans="1:2">
      <c r="A214" s="7" t="s">
        <v>19</v>
      </c>
      <c r="B214" s="93" t="s">
        <v>2798</v>
      </c>
    </row>
    <row r="215" spans="1:2">
      <c r="A215" s="7" t="s">
        <v>19</v>
      </c>
      <c r="B215" s="93" t="s">
        <v>2799</v>
      </c>
    </row>
    <row r="216" spans="1:2">
      <c r="A216" s="7" t="s">
        <v>19</v>
      </c>
      <c r="B216" s="93" t="s">
        <v>2800</v>
      </c>
    </row>
    <row r="217" spans="1:2">
      <c r="A217" s="7" t="s">
        <v>19</v>
      </c>
      <c r="B217" s="93" t="s">
        <v>625</v>
      </c>
    </row>
    <row r="218" spans="1:2">
      <c r="A218" s="7" t="s">
        <v>19</v>
      </c>
      <c r="B218" s="1"/>
    </row>
    <row r="219" spans="1:2">
      <c r="A219" s="7" t="s">
        <v>19</v>
      </c>
      <c r="B219" s="8" t="s">
        <v>1908</v>
      </c>
    </row>
    <row r="220" spans="1:2">
      <c r="A220" s="7" t="s">
        <v>19</v>
      </c>
      <c r="B220" s="93" t="str">
        <f>"time dd if=/dev/urandom of=/dev/" &amp; インストール手順!$H$20 &amp; " bs=1M &amp;" &amp; " time dd if=/dev/urandom of=/dev/" &amp; インストール手順!$H$21 &amp; " bs=1M &amp;"</f>
        <v>time dd if=/dev/urandom of=/dev/sda bs=1M &amp; time dd if=/dev/urandom of=/dev/sdb bs=1M &amp;</v>
      </c>
    </row>
    <row r="221" spans="1:2">
      <c r="A221" s="7" t="s">
        <v>19</v>
      </c>
      <c r="B221" s="1"/>
    </row>
    <row r="222" spans="1:2">
      <c r="A222" s="7" t="s">
        <v>19</v>
      </c>
      <c r="B222" s="8" t="s">
        <v>400</v>
      </c>
    </row>
    <row r="223" spans="1:2">
      <c r="A223" s="7" t="s">
        <v>19</v>
      </c>
      <c r="B223" s="1" t="s">
        <v>308</v>
      </c>
    </row>
    <row r="224" spans="1:2">
      <c r="A224" s="7" t="s">
        <v>19</v>
      </c>
      <c r="B224" s="1" t="s">
        <v>309</v>
      </c>
    </row>
    <row r="225" spans="1:2">
      <c r="A225" s="7" t="s">
        <v>19</v>
      </c>
      <c r="B225" s="1" t="s">
        <v>310</v>
      </c>
    </row>
    <row r="226" spans="1:2">
      <c r="A226" s="7" t="s">
        <v>19</v>
      </c>
      <c r="B226" s="1" t="s">
        <v>311</v>
      </c>
    </row>
    <row r="227" spans="1:2">
      <c r="A227" s="7" t="s">
        <v>19</v>
      </c>
      <c r="B227" s="1" t="s">
        <v>312</v>
      </c>
    </row>
    <row r="228" spans="1:2">
      <c r="A228" s="7" t="s">
        <v>19</v>
      </c>
      <c r="B228" s="1" t="s">
        <v>313</v>
      </c>
    </row>
    <row r="229" spans="1:2">
      <c r="A229" s="7" t="s">
        <v>19</v>
      </c>
      <c r="B229" s="1" t="s">
        <v>314</v>
      </c>
    </row>
    <row r="230" spans="1:2">
      <c r="A230" s="7" t="s">
        <v>19</v>
      </c>
      <c r="B230" s="1" t="s">
        <v>315</v>
      </c>
    </row>
    <row r="231" spans="1:2">
      <c r="A231" s="7" t="s">
        <v>19</v>
      </c>
      <c r="B231" s="1" t="s">
        <v>316</v>
      </c>
    </row>
    <row r="232" spans="1:2">
      <c r="A232" s="7" t="s">
        <v>19</v>
      </c>
      <c r="B232" s="1" t="s">
        <v>317</v>
      </c>
    </row>
    <row r="233" spans="1:2">
      <c r="A233" s="7" t="s">
        <v>19</v>
      </c>
      <c r="B233" s="1" t="s">
        <v>318</v>
      </c>
    </row>
    <row r="234" spans="1:2">
      <c r="A234" s="7" t="s">
        <v>19</v>
      </c>
      <c r="B234" s="1"/>
    </row>
    <row r="235" spans="1:2">
      <c r="A235" s="7" t="s">
        <v>19</v>
      </c>
      <c r="B235" s="8" t="s">
        <v>319</v>
      </c>
    </row>
    <row r="236" spans="1:2">
      <c r="A236" s="7" t="s">
        <v>19</v>
      </c>
      <c r="B236" s="93" t="str">
        <f>"sfdisk /dev/" &amp; インストール手順!$H$20 &amp; " &lt;&lt; 'EOF' || $Error :"</f>
        <v>sfdisk /dev/sda &lt;&lt; 'EOF' || $Error :</v>
      </c>
    </row>
    <row r="237" spans="1:2">
      <c r="A237" s="7" t="s">
        <v>19</v>
      </c>
      <c r="B237" s="1" t="s">
        <v>2814</v>
      </c>
    </row>
    <row r="238" spans="1:2">
      <c r="A238" s="7" t="s">
        <v>19</v>
      </c>
      <c r="B238" s="1" t="s">
        <v>2815</v>
      </c>
    </row>
    <row r="239" spans="1:2">
      <c r="A239" s="7" t="s">
        <v>19</v>
      </c>
      <c r="B239" s="1" t="s">
        <v>2816</v>
      </c>
    </row>
    <row r="240" spans="1:2">
      <c r="A240" s="7" t="s">
        <v>19</v>
      </c>
      <c r="B240" s="1" t="s">
        <v>96</v>
      </c>
    </row>
    <row r="241" spans="1:3">
      <c r="A241" s="7" t="s">
        <v>19</v>
      </c>
      <c r="B241" s="93" t="str">
        <f>"sfdisk /dev/" &amp; インストール手順!$H$21 &amp; " &lt;&lt; 'EOF' || $Error :"</f>
        <v>sfdisk /dev/sdb &lt;&lt; 'EOF' || $Error :</v>
      </c>
    </row>
    <row r="242" spans="1:3">
      <c r="A242" s="7" t="s">
        <v>19</v>
      </c>
      <c r="B242" s="1" t="s">
        <v>2822</v>
      </c>
    </row>
    <row r="243" spans="1:3">
      <c r="A243" s="7" t="s">
        <v>19</v>
      </c>
      <c r="B243" s="1" t="s">
        <v>2823</v>
      </c>
    </row>
    <row r="244" spans="1:3">
      <c r="A244" s="7" t="s">
        <v>19</v>
      </c>
      <c r="B244" s="1" t="s">
        <v>2824</v>
      </c>
    </row>
    <row r="245" spans="1:3">
      <c r="A245" s="7" t="s">
        <v>19</v>
      </c>
      <c r="B245" s="1" t="s">
        <v>96</v>
      </c>
    </row>
    <row r="246" spans="1:3">
      <c r="A246" s="7" t="s">
        <v>19</v>
      </c>
      <c r="B246" s="1" t="s">
        <v>1920</v>
      </c>
    </row>
    <row r="247" spans="1:3">
      <c r="A247" s="7" t="s">
        <v>19</v>
      </c>
      <c r="B247" s="1"/>
    </row>
    <row r="248" spans="1:3">
      <c r="A248" s="7" t="s">
        <v>19</v>
      </c>
      <c r="B248" s="8" t="s">
        <v>321</v>
      </c>
    </row>
    <row r="249" spans="1:3">
      <c r="A249" s="7" t="s">
        <v>19</v>
      </c>
      <c r="B249" s="1"/>
      <c r="C249" t="s">
        <v>322</v>
      </c>
    </row>
    <row r="250" spans="1:3">
      <c r="A250" s="7" t="s">
        <v>19</v>
      </c>
      <c r="B250" s="1"/>
      <c r="C250" t="s">
        <v>323</v>
      </c>
    </row>
    <row r="251" spans="1:3">
      <c r="A251" s="7" t="s">
        <v>19</v>
      </c>
      <c r="B251" s="1" t="s">
        <v>324</v>
      </c>
    </row>
    <row r="252" spans="1:3">
      <c r="A252" s="7" t="s">
        <v>19</v>
      </c>
      <c r="B252" s="1"/>
    </row>
    <row r="253" spans="1:3">
      <c r="A253" s="100" t="s">
        <v>1951</v>
      </c>
      <c r="B253" s="8" t="s">
        <v>1996</v>
      </c>
    </row>
    <row r="254" spans="1:3" s="3" customFormat="1">
      <c r="A254" s="100" t="s">
        <v>1951</v>
      </c>
      <c r="B254" s="122" t="str">
        <f>". /backup/conf/" &amp; $K$2 &amp; "/i_env || $Error :"</f>
        <v>. /backup/conf/devB/i_env || $Error :</v>
      </c>
      <c r="C254" s="97"/>
    </row>
    <row r="255" spans="1:3">
      <c r="A255" s="100" t="s">
        <v>1951</v>
      </c>
      <c r="B255" s="95" t="s">
        <v>2703</v>
      </c>
    </row>
    <row r="256" spans="1:3" s="3" customFormat="1">
      <c r="A256" s="100" t="s">
        <v>1951</v>
      </c>
      <c r="B256" s="95" t="s">
        <v>2618</v>
      </c>
      <c r="C256" s="97"/>
    </row>
    <row r="257" spans="1:2">
      <c r="A257" s="7" t="s">
        <v>19</v>
      </c>
      <c r="B257" s="1"/>
    </row>
    <row r="258" spans="1:2">
      <c r="A258" s="7" t="s">
        <v>19</v>
      </c>
      <c r="B258" s="1" t="s">
        <v>325</v>
      </c>
    </row>
    <row r="259" spans="1:2">
      <c r="A259" s="7" t="s">
        <v>19</v>
      </c>
      <c r="B259" s="1" t="s">
        <v>2819</v>
      </c>
    </row>
    <row r="260" spans="1:2">
      <c r="A260" s="7" t="s">
        <v>19</v>
      </c>
      <c r="B260" s="1" t="s">
        <v>326</v>
      </c>
    </row>
    <row r="261" spans="1:2">
      <c r="A261" s="7" t="s">
        <v>19</v>
      </c>
      <c r="B261" s="1" t="s">
        <v>2820</v>
      </c>
    </row>
    <row r="262" spans="1:2">
      <c r="A262" s="7" t="s">
        <v>19</v>
      </c>
      <c r="B262" s="1"/>
    </row>
    <row r="263" spans="1:2">
      <c r="A263" s="7" t="s">
        <v>19</v>
      </c>
      <c r="B263" s="8" t="s">
        <v>1909</v>
      </c>
    </row>
    <row r="264" spans="1:2">
      <c r="A264" s="7" t="s">
        <v>19</v>
      </c>
      <c r="B264" s="1" t="s">
        <v>1920</v>
      </c>
    </row>
    <row r="265" spans="1:2">
      <c r="A265" s="7" t="s">
        <v>19</v>
      </c>
      <c r="B265" s="1" t="s">
        <v>327</v>
      </c>
    </row>
    <row r="266" spans="1:2">
      <c r="A266" s="7" t="s">
        <v>19</v>
      </c>
      <c r="B266" s="1" t="s">
        <v>328</v>
      </c>
    </row>
    <row r="267" spans="1:2">
      <c r="A267" s="7" t="s">
        <v>19</v>
      </c>
      <c r="B267" s="1" t="s">
        <v>329</v>
      </c>
    </row>
    <row r="268" spans="1:2">
      <c r="A268" s="7" t="s">
        <v>19</v>
      </c>
      <c r="B268" s="1" t="s">
        <v>1910</v>
      </c>
    </row>
    <row r="269" spans="1:2">
      <c r="A269" s="7" t="s">
        <v>19</v>
      </c>
      <c r="B269" s="1" t="s">
        <v>330</v>
      </c>
    </row>
    <row r="270" spans="1:2">
      <c r="A270" s="7" t="s">
        <v>19</v>
      </c>
      <c r="B270" s="1" t="s">
        <v>331</v>
      </c>
    </row>
    <row r="271" spans="1:2">
      <c r="A271" s="7" t="s">
        <v>19</v>
      </c>
      <c r="B271" s="1" t="s">
        <v>1911</v>
      </c>
    </row>
    <row r="272" spans="1:2">
      <c r="A272" s="7" t="s">
        <v>19</v>
      </c>
      <c r="B272" s="1" t="s">
        <v>332</v>
      </c>
    </row>
    <row r="273" spans="1:2">
      <c r="A273" s="7" t="s">
        <v>19</v>
      </c>
      <c r="B273" s="1" t="s">
        <v>333</v>
      </c>
    </row>
    <row r="274" spans="1:2">
      <c r="A274" s="7" t="s">
        <v>19</v>
      </c>
      <c r="B274" s="1" t="s">
        <v>334</v>
      </c>
    </row>
    <row r="275" spans="1:2">
      <c r="A275" s="7" t="s">
        <v>19</v>
      </c>
      <c r="B275" s="1" t="s">
        <v>335</v>
      </c>
    </row>
    <row r="276" spans="1:2">
      <c r="A276" s="7" t="s">
        <v>19</v>
      </c>
      <c r="B276" s="1" t="s">
        <v>336</v>
      </c>
    </row>
    <row r="277" spans="1:2">
      <c r="A277" s="7" t="s">
        <v>19</v>
      </c>
      <c r="B277" s="1" t="s">
        <v>337</v>
      </c>
    </row>
    <row r="278" spans="1:2">
      <c r="A278" s="7" t="s">
        <v>19</v>
      </c>
      <c r="B278" s="1" t="s">
        <v>338</v>
      </c>
    </row>
    <row r="279" spans="1:2">
      <c r="A279" s="7" t="s">
        <v>19</v>
      </c>
      <c r="B279" s="1" t="s">
        <v>339</v>
      </c>
    </row>
    <row r="280" spans="1:2">
      <c r="A280" s="7" t="s">
        <v>19</v>
      </c>
      <c r="B280" s="1" t="s">
        <v>340</v>
      </c>
    </row>
    <row r="281" spans="1:2">
      <c r="A281" s="7" t="s">
        <v>19</v>
      </c>
      <c r="B281" s="1" t="s">
        <v>341</v>
      </c>
    </row>
    <row r="282" spans="1:2">
      <c r="A282" s="7" t="s">
        <v>19</v>
      </c>
      <c r="B282" s="1" t="s">
        <v>1918</v>
      </c>
    </row>
    <row r="283" spans="1:2">
      <c r="A283" s="7" t="s">
        <v>19</v>
      </c>
      <c r="B283" s="1" t="s">
        <v>1916</v>
      </c>
    </row>
    <row r="284" spans="1:2">
      <c r="A284" s="7" t="s">
        <v>19</v>
      </c>
      <c r="B284" s="1"/>
    </row>
    <row r="285" spans="1:2">
      <c r="A285" s="7" t="s">
        <v>19</v>
      </c>
      <c r="B285" s="8" t="s">
        <v>343</v>
      </c>
    </row>
    <row r="286" spans="1:2">
      <c r="A286" s="7" t="s">
        <v>19</v>
      </c>
      <c r="B286" s="1" t="s">
        <v>344</v>
      </c>
    </row>
    <row r="287" spans="1:2">
      <c r="A287" s="7" t="s">
        <v>19</v>
      </c>
      <c r="B287" s="1" t="s">
        <v>345</v>
      </c>
    </row>
    <row r="288" spans="1:2">
      <c r="A288" s="7" t="s">
        <v>19</v>
      </c>
      <c r="B288" s="1"/>
    </row>
    <row r="289" spans="1:3">
      <c r="A289" s="7" t="s">
        <v>19</v>
      </c>
      <c r="B289" s="8" t="s">
        <v>1912</v>
      </c>
    </row>
    <row r="290" spans="1:3">
      <c r="A290" s="7" t="s">
        <v>19</v>
      </c>
      <c r="B290" s="1" t="s">
        <v>1913</v>
      </c>
    </row>
    <row r="291" spans="1:3">
      <c r="A291" s="7" t="s">
        <v>19</v>
      </c>
      <c r="B291" s="1" t="s">
        <v>346</v>
      </c>
    </row>
    <row r="292" spans="1:3">
      <c r="A292" s="7" t="s">
        <v>19</v>
      </c>
      <c r="B292" s="1"/>
    </row>
    <row r="293" spans="1:3">
      <c r="A293" s="7" t="s">
        <v>19</v>
      </c>
      <c r="B293" s="8" t="s">
        <v>1118</v>
      </c>
    </row>
    <row r="294" spans="1:3">
      <c r="A294" s="7" t="s">
        <v>19</v>
      </c>
      <c r="B294" s="1" t="s">
        <v>1861</v>
      </c>
    </row>
    <row r="295" spans="1:3">
      <c r="A295" s="7" t="s">
        <v>19</v>
      </c>
      <c r="B295" s="1"/>
    </row>
    <row r="296" spans="1:3">
      <c r="A296" s="7" t="s">
        <v>19</v>
      </c>
      <c r="B296" s="8" t="s">
        <v>1917</v>
      </c>
    </row>
    <row r="297" spans="1:3">
      <c r="A297" s="7" t="s">
        <v>19</v>
      </c>
      <c r="B297" s="1" t="s">
        <v>1922</v>
      </c>
    </row>
    <row r="298" spans="1:3">
      <c r="A298" s="7" t="s">
        <v>19</v>
      </c>
      <c r="B298" s="1" t="s">
        <v>1131</v>
      </c>
    </row>
    <row r="299" spans="1:3">
      <c r="A299" s="7" t="s">
        <v>19</v>
      </c>
      <c r="B299" s="1"/>
    </row>
    <row r="300" spans="1:3">
      <c r="A300" s="7" t="s">
        <v>19</v>
      </c>
      <c r="B300" s="8" t="s">
        <v>1923</v>
      </c>
    </row>
    <row r="301" spans="1:3" s="3" customFormat="1">
      <c r="A301" s="7" t="s">
        <v>19</v>
      </c>
      <c r="B301" s="1" t="s">
        <v>1930</v>
      </c>
      <c r="C301" s="97"/>
    </row>
    <row r="302" spans="1:3" s="3" customFormat="1">
      <c r="A302" s="7" t="s">
        <v>19</v>
      </c>
      <c r="B302" s="1" t="s">
        <v>1931</v>
      </c>
      <c r="C302" s="97"/>
    </row>
    <row r="303" spans="1:3" s="3" customFormat="1">
      <c r="A303" s="7" t="s">
        <v>19</v>
      </c>
      <c r="B303" s="1" t="s">
        <v>1932</v>
      </c>
      <c r="C303" s="97"/>
    </row>
    <row r="304" spans="1:3" s="3" customFormat="1">
      <c r="A304" s="7" t="s">
        <v>19</v>
      </c>
      <c r="B304" s="1" t="s">
        <v>1933</v>
      </c>
      <c r="C304" s="97"/>
    </row>
    <row r="305" spans="1:9" s="3" customFormat="1">
      <c r="A305" s="7" t="s">
        <v>19</v>
      </c>
      <c r="B305" s="1" t="s">
        <v>1938</v>
      </c>
      <c r="C305" s="97"/>
    </row>
    <row r="306" spans="1:9">
      <c r="A306" s="7" t="s">
        <v>19</v>
      </c>
      <c r="B306" s="1"/>
    </row>
    <row r="307" spans="1:9">
      <c r="A307" s="100" t="s">
        <v>1951</v>
      </c>
      <c r="B307" s="8" t="s">
        <v>1924</v>
      </c>
    </row>
    <row r="308" spans="1:9" s="3" customFormat="1">
      <c r="A308" s="100" t="s">
        <v>1951</v>
      </c>
      <c r="B308" s="95" t="s">
        <v>1850</v>
      </c>
      <c r="C308" s="97"/>
    </row>
    <row r="309" spans="1:9" s="3" customFormat="1">
      <c r="A309" s="100" t="s">
        <v>1951</v>
      </c>
      <c r="B309" s="95"/>
      <c r="C309" s="97"/>
    </row>
    <row r="310" spans="1:9" s="3" customFormat="1">
      <c r="A310" s="100" t="s">
        <v>1951</v>
      </c>
      <c r="B310" s="95"/>
      <c r="C310" s="97"/>
      <c r="D310" t="s">
        <v>2705</v>
      </c>
    </row>
    <row r="311" spans="1:9" s="3" customFormat="1">
      <c r="A311" s="100" t="s">
        <v>1951</v>
      </c>
      <c r="B311" s="95"/>
      <c r="C311" s="97"/>
    </row>
    <row r="312" spans="1:9" s="3" customFormat="1">
      <c r="A312" s="100" t="s">
        <v>1951</v>
      </c>
      <c r="B312" s="95"/>
      <c r="C312" s="97"/>
      <c r="D312" t="s">
        <v>2311</v>
      </c>
    </row>
    <row r="313" spans="1:9" s="3" customFormat="1">
      <c r="A313" s="100" t="s">
        <v>1951</v>
      </c>
      <c r="B313" s="95"/>
      <c r="C313" s="97"/>
      <c r="D313" t="s">
        <v>2310</v>
      </c>
    </row>
    <row r="314" spans="1:9" s="3" customFormat="1">
      <c r="A314" s="100" t="s">
        <v>1951</v>
      </c>
      <c r="B314" s="95"/>
      <c r="C314" s="97"/>
      <c r="D314" t="s">
        <v>2312</v>
      </c>
    </row>
    <row r="315" spans="1:9" s="3" customFormat="1">
      <c r="A315" s="100" t="s">
        <v>1951</v>
      </c>
      <c r="B315" s="95"/>
      <c r="C315" s="97"/>
      <c r="D315" s="3" t="s">
        <v>2704</v>
      </c>
    </row>
    <row r="316" spans="1:9" s="3" customFormat="1">
      <c r="A316" s="100" t="s">
        <v>1951</v>
      </c>
      <c r="B316" s="95"/>
      <c r="C316" s="97"/>
    </row>
    <row r="317" spans="1:9" s="3" customFormat="1">
      <c r="A317" s="100" t="s">
        <v>1951</v>
      </c>
      <c r="B317" s="95"/>
      <c r="C317" s="97"/>
    </row>
    <row r="318" spans="1:9" s="3" customFormat="1">
      <c r="A318" s="100" t="s">
        <v>1951</v>
      </c>
      <c r="B318" s="122" t="str">
        <f>". /backup/conf/" &amp; $K$2 &amp; "/i_env || $Error :"</f>
        <v>. /backup/conf/devB/i_env || $Error :</v>
      </c>
      <c r="C318" s="97"/>
      <c r="I318" s="107" t="s">
        <v>2309</v>
      </c>
    </row>
    <row r="319" spans="1:9" s="3" customFormat="1">
      <c r="A319" s="100" t="s">
        <v>1951</v>
      </c>
      <c r="B319" s="95"/>
      <c r="C319" s="97"/>
    </row>
    <row r="320" spans="1:9" s="3" customFormat="1">
      <c r="A320" s="100" t="s">
        <v>1951</v>
      </c>
      <c r="B320" s="95" t="s">
        <v>2706</v>
      </c>
      <c r="C320" s="97"/>
    </row>
    <row r="321" spans="1:8" s="3" customFormat="1">
      <c r="A321" s="100" t="s">
        <v>1951</v>
      </c>
      <c r="B321" s="102" t="s">
        <v>2707</v>
      </c>
      <c r="C321" s="97"/>
    </row>
    <row r="322" spans="1:8" s="3" customFormat="1">
      <c r="A322" s="100" t="s">
        <v>1951</v>
      </c>
      <c r="B322" s="95" t="s">
        <v>2710</v>
      </c>
      <c r="C322" s="97"/>
    </row>
    <row r="323" spans="1:8" s="3" customFormat="1">
      <c r="A323" s="100" t="s">
        <v>1951</v>
      </c>
      <c r="B323" s="95"/>
      <c r="C323" s="97"/>
    </row>
    <row r="324" spans="1:8" s="3" customFormat="1">
      <c r="A324" s="100" t="s">
        <v>1951</v>
      </c>
      <c r="B324" s="95" t="s">
        <v>2708</v>
      </c>
      <c r="C324" s="97"/>
    </row>
    <row r="325" spans="1:8" s="3" customFormat="1">
      <c r="A325" s="100" t="s">
        <v>1951</v>
      </c>
      <c r="B325" s="122" t="str">
        <f>"sudo rsync -aAHXS -e ssh /backup/conf/" &amp; $K$2 &amp; "/ $i_NODE1_BOND0_IP:/mnt/sysimage/backup/conf/" &amp; $K$2 &amp; "/ || $Error :"</f>
        <v>sudo rsync -aAHXS -e ssh /backup/conf/devB/ $i_NODE1_BOND0_IP:/mnt/sysimage/backup/conf/devB/ || $Error :</v>
      </c>
      <c r="C325" s="97"/>
    </row>
    <row r="326" spans="1:8" s="3" customFormat="1">
      <c r="A326" s="100" t="s">
        <v>1951</v>
      </c>
      <c r="B326" s="95" t="s">
        <v>2709</v>
      </c>
      <c r="C326" s="97"/>
    </row>
    <row r="327" spans="1:8" s="3" customFormat="1">
      <c r="A327" s="100" t="s">
        <v>1951</v>
      </c>
      <c r="B327" s="95" t="s">
        <v>2618</v>
      </c>
      <c r="C327" s="97"/>
      <c r="H327" s="5" t="s">
        <v>3476</v>
      </c>
    </row>
    <row r="328" spans="1:8">
      <c r="A328" s="100" t="s">
        <v>1951</v>
      </c>
      <c r="B328" s="1"/>
    </row>
    <row r="329" spans="1:8">
      <c r="A329" s="103" t="s">
        <v>1951</v>
      </c>
      <c r="B329" s="8" t="s">
        <v>1956</v>
      </c>
    </row>
    <row r="330" spans="1:8" s="3" customFormat="1">
      <c r="A330" s="103" t="s">
        <v>1951</v>
      </c>
      <c r="B330" s="122" t="str">
        <f>". /backup/conf/" &amp; $K$2 &amp; "/i_env || $Error :"</f>
        <v>. /backup/conf/devB/i_env || $Error :</v>
      </c>
      <c r="C330" s="97"/>
    </row>
    <row r="331" spans="1:8" s="3" customFormat="1">
      <c r="A331" s="103" t="s">
        <v>1951</v>
      </c>
      <c r="B331" s="95" t="s">
        <v>2711</v>
      </c>
      <c r="C331" s="97"/>
    </row>
    <row r="332" spans="1:8" s="3" customFormat="1">
      <c r="A332" s="103" t="s">
        <v>1951</v>
      </c>
      <c r="B332" s="95" t="s">
        <v>2712</v>
      </c>
      <c r="C332" s="97"/>
    </row>
    <row r="333" spans="1:8" s="3" customFormat="1">
      <c r="A333" s="103" t="s">
        <v>1951</v>
      </c>
      <c r="B333" s="95" t="s">
        <v>2713</v>
      </c>
      <c r="C333" s="97"/>
    </row>
    <row r="334" spans="1:8" s="3" customFormat="1">
      <c r="A334" s="103" t="s">
        <v>1951</v>
      </c>
      <c r="B334" s="95" t="s">
        <v>2618</v>
      </c>
      <c r="C334" s="97"/>
    </row>
    <row r="335" spans="1:8">
      <c r="A335" s="7" t="s">
        <v>19</v>
      </c>
      <c r="B335" s="1"/>
    </row>
    <row r="336" spans="1:8">
      <c r="A336" s="7" t="s">
        <v>19</v>
      </c>
      <c r="B336" s="8" t="s">
        <v>1923</v>
      </c>
    </row>
    <row r="337" spans="1:3" s="3" customFormat="1">
      <c r="A337" s="7" t="s">
        <v>19</v>
      </c>
      <c r="B337" s="1" t="s">
        <v>1934</v>
      </c>
      <c r="C337" s="97"/>
    </row>
    <row r="338" spans="1:3" s="3" customFormat="1">
      <c r="A338" s="7" t="s">
        <v>19</v>
      </c>
      <c r="B338" s="1" t="s">
        <v>1935</v>
      </c>
      <c r="C338" s="97"/>
    </row>
    <row r="339" spans="1:3" s="3" customFormat="1">
      <c r="A339" s="7" t="s">
        <v>19</v>
      </c>
      <c r="B339" s="1" t="s">
        <v>1936</v>
      </c>
      <c r="C339" s="97"/>
    </row>
    <row r="340" spans="1:3" s="3" customFormat="1">
      <c r="A340" s="7" t="s">
        <v>19</v>
      </c>
      <c r="B340" s="1" t="s">
        <v>1937</v>
      </c>
      <c r="C340" s="97"/>
    </row>
    <row r="341" spans="1:3">
      <c r="A341" s="7" t="s">
        <v>19</v>
      </c>
      <c r="B341" s="1"/>
    </row>
    <row r="342" spans="1:3">
      <c r="A342" s="7" t="s">
        <v>19</v>
      </c>
      <c r="B342" s="8" t="s">
        <v>1853</v>
      </c>
    </row>
    <row r="343" spans="1:3">
      <c r="A343" s="7" t="s">
        <v>19</v>
      </c>
      <c r="B343" s="1" t="s">
        <v>2625</v>
      </c>
    </row>
    <row r="344" spans="1:3">
      <c r="A344" s="7" t="s">
        <v>19</v>
      </c>
      <c r="B344" s="1" t="s">
        <v>1954</v>
      </c>
    </row>
    <row r="345" spans="1:3">
      <c r="A345" s="7" t="s">
        <v>19</v>
      </c>
      <c r="B345" s="1" t="s">
        <v>2714</v>
      </c>
    </row>
    <row r="346" spans="1:3">
      <c r="A346" s="7" t="s">
        <v>19</v>
      </c>
      <c r="B346" s="1"/>
    </row>
    <row r="347" spans="1:3">
      <c r="A347" s="7" t="s">
        <v>19</v>
      </c>
      <c r="B347" s="8" t="s">
        <v>1854</v>
      </c>
    </row>
    <row r="348" spans="1:3">
      <c r="A348" s="7" t="s">
        <v>19</v>
      </c>
      <c r="B348" s="1" t="s">
        <v>399</v>
      </c>
    </row>
    <row r="349" spans="1:3">
      <c r="A349" s="7" t="s">
        <v>19</v>
      </c>
      <c r="B349" s="1"/>
    </row>
    <row r="350" spans="1:3">
      <c r="A350" s="7" t="s">
        <v>19</v>
      </c>
      <c r="B350" s="8" t="s">
        <v>1991</v>
      </c>
    </row>
    <row r="351" spans="1:3">
      <c r="A351" s="7" t="s">
        <v>19</v>
      </c>
      <c r="B351" s="93" t="str">
        <f>"grub2-install /dev/" &amp; インストール手順!$H$20 &amp; " || $Error :"</f>
        <v>grub2-install /dev/sda || $Error :</v>
      </c>
    </row>
    <row r="352" spans="1:3">
      <c r="A352" s="7" t="s">
        <v>19</v>
      </c>
      <c r="B352" s="1"/>
    </row>
    <row r="353" spans="1:9">
      <c r="A353" s="7" t="s">
        <v>19</v>
      </c>
      <c r="B353" s="8" t="s">
        <v>1952</v>
      </c>
    </row>
    <row r="354" spans="1:9" s="3" customFormat="1">
      <c r="A354" s="7" t="s">
        <v>19</v>
      </c>
      <c r="B354" s="1" t="s">
        <v>2619</v>
      </c>
      <c r="C354" s="97"/>
    </row>
    <row r="355" spans="1:9" s="3" customFormat="1">
      <c r="A355" s="7" t="s">
        <v>19</v>
      </c>
      <c r="B355" s="93" t="str">
        <f>"\cp /backup/conf/" &amp; $K$2 &amp; "/i_env /etc/ || $Error :"</f>
        <v>\cp /backup/conf/devB/i_env /etc/ || $Error :</v>
      </c>
      <c r="C355" s="97"/>
      <c r="I355" s="107" t="s">
        <v>2313</v>
      </c>
    </row>
    <row r="356" spans="1:9" s="3" customFormat="1">
      <c r="A356" s="7" t="s">
        <v>19</v>
      </c>
      <c r="B356" s="1" t="s">
        <v>1953</v>
      </c>
      <c r="C356" s="97"/>
    </row>
    <row r="357" spans="1:9">
      <c r="A357" s="7" t="s">
        <v>19</v>
      </c>
      <c r="B357" s="1" t="s">
        <v>1229</v>
      </c>
    </row>
    <row r="358" spans="1:9">
      <c r="A358" s="7" t="s">
        <v>19</v>
      </c>
      <c r="B358" s="1" t="s">
        <v>1230</v>
      </c>
    </row>
    <row r="359" spans="1:9">
      <c r="A359" s="7" t="s">
        <v>19</v>
      </c>
      <c r="B359" s="1" t="s">
        <v>1231</v>
      </c>
    </row>
    <row r="360" spans="1:9">
      <c r="A360" s="7" t="s">
        <v>19</v>
      </c>
      <c r="B360" s="1" t="s">
        <v>2445</v>
      </c>
    </row>
    <row r="361" spans="1:9">
      <c r="A361" s="7" t="s">
        <v>19</v>
      </c>
      <c r="B361" s="1" t="s">
        <v>333</v>
      </c>
    </row>
    <row r="362" spans="1:9">
      <c r="A362" s="7" t="s">
        <v>19</v>
      </c>
      <c r="B362" s="1" t="s">
        <v>2043</v>
      </c>
    </row>
    <row r="363" spans="1:9">
      <c r="A363" s="7" t="s">
        <v>19</v>
      </c>
      <c r="B363" s="1" t="s">
        <v>339</v>
      </c>
    </row>
    <row r="364" spans="1:9">
      <c r="A364" s="7" t="s">
        <v>19</v>
      </c>
      <c r="B364" s="1" t="s">
        <v>2446</v>
      </c>
    </row>
    <row r="365" spans="1:9">
      <c r="A365" s="7" t="s">
        <v>19</v>
      </c>
      <c r="B365" s="1" t="s">
        <v>2621</v>
      </c>
    </row>
    <row r="366" spans="1:9">
      <c r="A366" s="7" t="s">
        <v>19</v>
      </c>
      <c r="B366" s="1" t="s">
        <v>2620</v>
      </c>
    </row>
    <row r="367" spans="1:9">
      <c r="A367" s="7" t="s">
        <v>19</v>
      </c>
      <c r="B367" s="1" t="s">
        <v>1997</v>
      </c>
    </row>
    <row r="368" spans="1:9">
      <c r="A368" s="7" t="s">
        <v>19</v>
      </c>
      <c r="B368" s="1" t="s">
        <v>1998</v>
      </c>
    </row>
    <row r="369" spans="1:14" s="3" customFormat="1">
      <c r="A369" s="7" t="s">
        <v>19</v>
      </c>
      <c r="B369" s="1" t="s">
        <v>1926</v>
      </c>
      <c r="C369" s="97"/>
    </row>
    <row r="370" spans="1:14">
      <c r="A370" s="7" t="s">
        <v>19</v>
      </c>
      <c r="B370" s="1" t="s">
        <v>3377</v>
      </c>
    </row>
    <row r="371" spans="1:14">
      <c r="A371" s="7" t="s">
        <v>19</v>
      </c>
      <c r="B371" s="1"/>
    </row>
    <row r="372" spans="1:14">
      <c r="A372" s="7" t="s">
        <v>19</v>
      </c>
      <c r="B372" s="1" t="s">
        <v>3259</v>
      </c>
    </row>
    <row r="373" spans="1:14">
      <c r="A373" s="7" t="s">
        <v>19</v>
      </c>
      <c r="B373" s="1" t="s">
        <v>3472</v>
      </c>
    </row>
    <row r="374" spans="1:14" s="135" customFormat="1">
      <c r="A374" s="133" t="s">
        <v>19</v>
      </c>
      <c r="B374" s="134" t="s">
        <v>2715</v>
      </c>
      <c r="I374" s="155" t="s">
        <v>2867</v>
      </c>
      <c r="M374" s="156"/>
    </row>
    <row r="375" spans="1:14">
      <c r="A375" s="7" t="s">
        <v>19</v>
      </c>
      <c r="B375" s="1" t="s">
        <v>3473</v>
      </c>
    </row>
    <row r="376" spans="1:14">
      <c r="A376" s="7" t="s">
        <v>19</v>
      </c>
      <c r="B376" s="1"/>
    </row>
    <row r="377" spans="1:14">
      <c r="A377" s="7" t="s">
        <v>19</v>
      </c>
      <c r="B377" s="8" t="s">
        <v>2847</v>
      </c>
    </row>
    <row r="378" spans="1:14">
      <c r="A378" s="7" t="s">
        <v>19</v>
      </c>
      <c r="B378" s="1"/>
    </row>
    <row r="379" spans="1:14">
      <c r="A379" s="7" t="s">
        <v>19</v>
      </c>
      <c r="B379" s="1"/>
    </row>
    <row r="380" spans="1:14">
      <c r="A380" s="7" t="s">
        <v>19</v>
      </c>
      <c r="B380" s="1"/>
    </row>
    <row r="381" spans="1:14" s="135" customFormat="1">
      <c r="A381" s="133" t="s">
        <v>19</v>
      </c>
      <c r="B381" s="154" t="s">
        <v>2720</v>
      </c>
      <c r="N381" s="135" t="s">
        <v>3654</v>
      </c>
    </row>
    <row r="382" spans="1:14">
      <c r="A382" s="7" t="s">
        <v>19</v>
      </c>
      <c r="B382" s="95" t="s">
        <v>2721</v>
      </c>
    </row>
    <row r="383" spans="1:14">
      <c r="A383" s="7" t="s">
        <v>19</v>
      </c>
      <c r="B383" s="95" t="s">
        <v>2716</v>
      </c>
    </row>
    <row r="384" spans="1:14">
      <c r="A384" s="7" t="s">
        <v>19</v>
      </c>
      <c r="B384" s="95" t="s">
        <v>2717</v>
      </c>
    </row>
    <row r="385" spans="1:15">
      <c r="A385" s="7" t="s">
        <v>19</v>
      </c>
      <c r="B385" s="95" t="s">
        <v>2718</v>
      </c>
    </row>
    <row r="386" spans="1:15">
      <c r="A386" s="7" t="s">
        <v>19</v>
      </c>
      <c r="B386" s="95" t="s">
        <v>2719</v>
      </c>
    </row>
    <row r="387" spans="1:15">
      <c r="A387" s="7" t="s">
        <v>19</v>
      </c>
      <c r="B387" s="95" t="s">
        <v>3260</v>
      </c>
    </row>
    <row r="388" spans="1:15">
      <c r="A388" s="7" t="s">
        <v>19</v>
      </c>
      <c r="B388" s="95" t="s">
        <v>3471</v>
      </c>
    </row>
    <row r="389" spans="1:15">
      <c r="A389" s="7" t="s">
        <v>19</v>
      </c>
      <c r="B389" s="1"/>
    </row>
    <row r="390" spans="1:15">
      <c r="A390" s="7" t="s">
        <v>19</v>
      </c>
      <c r="B390" s="8" t="s">
        <v>1927</v>
      </c>
    </row>
    <row r="391" spans="1:15">
      <c r="A391" s="7" t="s">
        <v>19</v>
      </c>
      <c r="B391" s="1" t="s">
        <v>1928</v>
      </c>
    </row>
    <row r="392" spans="1:15">
      <c r="A392" s="7" t="s">
        <v>19</v>
      </c>
      <c r="B392" s="1"/>
    </row>
    <row r="393" spans="1:15">
      <c r="A393" s="7" t="s">
        <v>19</v>
      </c>
      <c r="B393" s="8" t="s">
        <v>1929</v>
      </c>
    </row>
    <row r="394" spans="1:15" s="3" customFormat="1">
      <c r="A394" s="7" t="s">
        <v>19</v>
      </c>
      <c r="B394" s="1" t="s">
        <v>1940</v>
      </c>
      <c r="C394" s="97"/>
      <c r="O394"/>
    </row>
    <row r="395" spans="1:15" s="3" customFormat="1">
      <c r="A395" s="7" t="s">
        <v>19</v>
      </c>
      <c r="B395" s="1" t="s">
        <v>1941</v>
      </c>
      <c r="C395" s="97"/>
    </row>
    <row r="396" spans="1:15" s="3" customFormat="1">
      <c r="A396" s="7" t="s">
        <v>19</v>
      </c>
      <c r="B396" s="1" t="s">
        <v>1942</v>
      </c>
      <c r="C396" s="97"/>
    </row>
    <row r="397" spans="1:15" s="3" customFormat="1">
      <c r="A397" s="7" t="s">
        <v>19</v>
      </c>
      <c r="B397" s="1" t="s">
        <v>1943</v>
      </c>
      <c r="C397" s="97"/>
    </row>
    <row r="398" spans="1:15" s="3" customFormat="1">
      <c r="A398" s="7" t="s">
        <v>19</v>
      </c>
      <c r="B398" s="1" t="s">
        <v>1944</v>
      </c>
      <c r="C398" s="97"/>
    </row>
    <row r="399" spans="1:15" s="3" customFormat="1">
      <c r="A399" s="7" t="s">
        <v>19</v>
      </c>
      <c r="B399" s="1" t="s">
        <v>1945</v>
      </c>
      <c r="C399" s="97"/>
    </row>
    <row r="400" spans="1:15" s="3" customFormat="1">
      <c r="A400" s="7" t="s">
        <v>19</v>
      </c>
      <c r="B400" s="1" t="s">
        <v>1946</v>
      </c>
      <c r="C400" s="97"/>
    </row>
    <row r="401" spans="1:19" s="3" customFormat="1">
      <c r="A401" s="7" t="s">
        <v>19</v>
      </c>
      <c r="B401" s="1" t="s">
        <v>342</v>
      </c>
      <c r="C401" s="97"/>
    </row>
    <row r="402" spans="1:19" s="3" customFormat="1">
      <c r="A402" s="7" t="s">
        <v>19</v>
      </c>
      <c r="B402" s="1" t="s">
        <v>1947</v>
      </c>
      <c r="C402" s="97"/>
    </row>
    <row r="403" spans="1:19" s="3" customFormat="1">
      <c r="A403" s="7" t="s">
        <v>19</v>
      </c>
      <c r="B403" s="1" t="s">
        <v>1948</v>
      </c>
      <c r="C403" s="97"/>
    </row>
    <row r="404" spans="1:19">
      <c r="A404" s="7" t="s">
        <v>19</v>
      </c>
      <c r="B404" s="1"/>
    </row>
    <row r="405" spans="1:19" s="131" customFormat="1">
      <c r="A405" s="7" t="s">
        <v>19</v>
      </c>
      <c r="B405" s="141" t="s">
        <v>3462</v>
      </c>
    </row>
    <row r="406" spans="1:19" s="131" customFormat="1">
      <c r="A406" s="7" t="s">
        <v>19</v>
      </c>
      <c r="B406" s="130" t="s">
        <v>3463</v>
      </c>
      <c r="M406" s="131" t="s">
        <v>3464</v>
      </c>
    </row>
    <row r="407" spans="1:19">
      <c r="A407" s="7" t="s">
        <v>19</v>
      </c>
      <c r="B407" s="1"/>
    </row>
    <row r="408" spans="1:19">
      <c r="A408" s="7" t="s">
        <v>19</v>
      </c>
      <c r="B408" s="8" t="s">
        <v>1142</v>
      </c>
    </row>
    <row r="409" spans="1:19">
      <c r="A409" s="7" t="s">
        <v>19</v>
      </c>
      <c r="B409" s="1" t="s">
        <v>2868</v>
      </c>
    </row>
    <row r="410" spans="1:19">
      <c r="A410" s="7" t="s">
        <v>19</v>
      </c>
      <c r="B410" s="1" t="s">
        <v>2869</v>
      </c>
    </row>
    <row r="411" spans="1:19" s="3" customFormat="1">
      <c r="A411" s="7" t="s">
        <v>19</v>
      </c>
      <c r="B411" s="1" t="s">
        <v>1027</v>
      </c>
      <c r="C411" s="97"/>
      <c r="N411" s="98"/>
      <c r="S411" s="101"/>
    </row>
    <row r="412" spans="1:19">
      <c r="A412" s="7" t="s">
        <v>19</v>
      </c>
      <c r="B412" s="1"/>
    </row>
    <row r="413" spans="1:19">
      <c r="A413" s="7" t="s">
        <v>19</v>
      </c>
      <c r="B413" s="1"/>
    </row>
    <row r="414" spans="1:19">
      <c r="A414" s="7" t="s">
        <v>19</v>
      </c>
      <c r="B414" s="1"/>
    </row>
    <row r="415" spans="1:19">
      <c r="A415" s="7" t="s">
        <v>19</v>
      </c>
      <c r="B415" s="8" t="s">
        <v>1140</v>
      </c>
    </row>
    <row r="416" spans="1:19">
      <c r="A416" s="7" t="s">
        <v>19</v>
      </c>
      <c r="B416" s="1"/>
    </row>
    <row r="417" spans="1:19">
      <c r="A417" s="7" t="s">
        <v>19</v>
      </c>
      <c r="B417" s="8" t="s">
        <v>1765</v>
      </c>
    </row>
    <row r="418" spans="1:19">
      <c r="A418" s="7" t="s">
        <v>19</v>
      </c>
      <c r="B418" s="1"/>
    </row>
    <row r="419" spans="1:19">
      <c r="A419" s="7" t="s">
        <v>19</v>
      </c>
      <c r="B419" s="8" t="s">
        <v>1868</v>
      </c>
    </row>
    <row r="420" spans="1:19">
      <c r="A420" s="7" t="s">
        <v>19</v>
      </c>
      <c r="B420" s="1" t="s">
        <v>1768</v>
      </c>
    </row>
    <row r="421" spans="1:19">
      <c r="A421" s="7" t="s">
        <v>19</v>
      </c>
      <c r="B421" s="1"/>
      <c r="C421" t="s">
        <v>2694</v>
      </c>
    </row>
    <row r="422" spans="1:19">
      <c r="A422" s="7" t="s">
        <v>19</v>
      </c>
      <c r="B422" s="1"/>
    </row>
    <row r="423" spans="1:19">
      <c r="A423" s="7" t="s">
        <v>19</v>
      </c>
      <c r="B423" s="8" t="s">
        <v>1141</v>
      </c>
    </row>
    <row r="424" spans="1:19">
      <c r="A424" s="7" t="s">
        <v>19</v>
      </c>
      <c r="B424" s="1" t="s">
        <v>1974</v>
      </c>
    </row>
    <row r="425" spans="1:19">
      <c r="A425" s="7" t="s">
        <v>19</v>
      </c>
      <c r="B425" s="1" t="s">
        <v>3377</v>
      </c>
    </row>
    <row r="426" spans="1:19">
      <c r="A426" s="7" t="s">
        <v>19</v>
      </c>
      <c r="B426" s="1" t="s">
        <v>2722</v>
      </c>
    </row>
    <row r="427" spans="1:19">
      <c r="A427" s="7" t="s">
        <v>19</v>
      </c>
      <c r="B427" s="1" t="s">
        <v>3474</v>
      </c>
    </row>
    <row r="428" spans="1:19">
      <c r="A428" s="7" t="s">
        <v>19</v>
      </c>
      <c r="B428" s="1"/>
    </row>
    <row r="429" spans="1:19">
      <c r="A429" s="7" t="s">
        <v>19</v>
      </c>
      <c r="B429" s="8" t="s">
        <v>1142</v>
      </c>
    </row>
    <row r="430" spans="1:19" s="3" customFormat="1">
      <c r="A430" s="7" t="s">
        <v>19</v>
      </c>
      <c r="B430" s="1" t="s">
        <v>2615</v>
      </c>
      <c r="C430" s="97"/>
      <c r="N430" s="98"/>
      <c r="S430" s="101"/>
    </row>
    <row r="431" spans="1:19">
      <c r="A431" s="7" t="s">
        <v>19</v>
      </c>
      <c r="B431" s="1"/>
    </row>
    <row r="432" spans="1:19">
      <c r="A432" s="7" t="s">
        <v>19</v>
      </c>
      <c r="B432" s="8" t="s">
        <v>1140</v>
      </c>
    </row>
    <row r="433" spans="1:3">
      <c r="A433" s="7" t="s">
        <v>19</v>
      </c>
      <c r="B433" s="1"/>
    </row>
    <row r="434" spans="1:3">
      <c r="A434" s="7" t="s">
        <v>19</v>
      </c>
      <c r="B434" s="8" t="s">
        <v>1765</v>
      </c>
    </row>
    <row r="435" spans="1:3">
      <c r="A435" s="7" t="s">
        <v>19</v>
      </c>
      <c r="B435" s="1"/>
    </row>
    <row r="436" spans="1:3">
      <c r="A436" s="7" t="s">
        <v>19</v>
      </c>
      <c r="B436" s="8" t="s">
        <v>1868</v>
      </c>
    </row>
    <row r="437" spans="1:3">
      <c r="A437" s="7" t="s">
        <v>19</v>
      </c>
      <c r="B437" s="1" t="s">
        <v>1768</v>
      </c>
    </row>
    <row r="438" spans="1:3">
      <c r="A438" s="7" t="s">
        <v>19</v>
      </c>
      <c r="B438" s="1"/>
      <c r="C438" t="s">
        <v>2694</v>
      </c>
    </row>
    <row r="439" spans="1:3">
      <c r="A439" s="7" t="s">
        <v>19</v>
      </c>
      <c r="B439" s="1"/>
    </row>
    <row r="440" spans="1:3" s="131" customFormat="1">
      <c r="A440" s="129" t="s">
        <v>19</v>
      </c>
      <c r="B440" s="141" t="s">
        <v>3484</v>
      </c>
    </row>
    <row r="441" spans="1:3">
      <c r="A441" s="7" t="s">
        <v>19</v>
      </c>
      <c r="B441" s="1"/>
    </row>
    <row r="442" spans="1:3">
      <c r="A442" s="7" t="s">
        <v>19</v>
      </c>
      <c r="B442" s="8" t="s">
        <v>1770</v>
      </c>
    </row>
    <row r="443" spans="1:3" s="135" customFormat="1">
      <c r="A443" s="133" t="s">
        <v>19</v>
      </c>
      <c r="B443" s="134" t="s">
        <v>3676</v>
      </c>
    </row>
    <row r="444" spans="1:3">
      <c r="A444" s="7" t="s">
        <v>19</v>
      </c>
      <c r="B444" s="1" t="s">
        <v>1851</v>
      </c>
    </row>
    <row r="445" spans="1:3">
      <c r="A445" s="7" t="s">
        <v>19</v>
      </c>
      <c r="B445" s="1" t="s">
        <v>3475</v>
      </c>
    </row>
    <row r="446" spans="1:3">
      <c r="A446" s="7" t="s">
        <v>19</v>
      </c>
    </row>
    <row r="447" spans="1:3" s="131" customFormat="1">
      <c r="A447" s="129" t="s">
        <v>19</v>
      </c>
      <c r="B447" s="141" t="s">
        <v>3459</v>
      </c>
    </row>
    <row r="448" spans="1:3" s="131" customFormat="1">
      <c r="A448" s="129" t="s">
        <v>19</v>
      </c>
      <c r="B448" s="130" t="s">
        <v>3461</v>
      </c>
    </row>
    <row r="449" spans="1:3" s="131" customFormat="1">
      <c r="A449" s="129" t="s">
        <v>19</v>
      </c>
      <c r="B449" s="130" t="s">
        <v>3460</v>
      </c>
    </row>
    <row r="450" spans="1:3">
      <c r="B450" s="1"/>
    </row>
    <row r="451" spans="1:3">
      <c r="B451" s="1"/>
    </row>
    <row r="452" spans="1:3">
      <c r="B452" s="1"/>
    </row>
    <row r="453" spans="1:3">
      <c r="B453" s="1"/>
    </row>
    <row r="454" spans="1:3">
      <c r="B454" s="1"/>
    </row>
    <row r="455" spans="1:3">
      <c r="B455" s="1"/>
      <c r="C455" t="s">
        <v>2723</v>
      </c>
    </row>
    <row r="456" spans="1:3">
      <c r="B456" s="93" t="str">
        <f>" inst.lang^en=US inst.keymap^jp106 inst.sshd^1 inst.nodmraid inst.nompath inst.selinux^0 selinux^0 ipv6.disable^1 biosdevname^0 net.ifnames^0 ip^" &amp; インストール手順!$F$166 &amp; "++" &amp; インストール手順!$F$179 &amp; "+" &amp; インストール手順!$F$173 &amp; "++eth0+none+" &amp; インストール手順!$F$175</f>
        <v xml:space="preserve"> inst.lang^en=US inst.keymap^jp106 inst.sshd^1 inst.nodmraid inst.nompath inst.selinux^0 selinux^0 ipv6.disable^1 biosdevname^0 net.ifnames^0 ip^+++24++eth0+none+1500</v>
      </c>
    </row>
    <row r="457" spans="1:3">
      <c r="B457" s="8"/>
    </row>
    <row r="458" spans="1:3">
      <c r="B458" s="1"/>
      <c r="C458" s="94" t="s">
        <v>3667</v>
      </c>
    </row>
    <row r="460" spans="1:3">
      <c r="C460" t="s">
        <v>2724</v>
      </c>
    </row>
  </sheetData>
  <phoneticPr fontId="5"/>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89"/>
  <sheetViews>
    <sheetView workbookViewId="0"/>
  </sheetViews>
  <sheetFormatPr defaultRowHeight="18.75"/>
  <cols>
    <col min="1" max="1" width="2.625" style="7" customWidth="1"/>
    <col min="2" max="2" width="3" style="1" customWidth="1"/>
  </cols>
  <sheetData>
    <row r="1" spans="1:8">
      <c r="A1" s="99"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100" t="s">
        <v>2365</v>
      </c>
      <c r="G16" s="105" t="s">
        <v>2070</v>
      </c>
      <c r="H16" s="100" t="s">
        <v>2786</v>
      </c>
    </row>
    <row r="18" spans="1:6">
      <c r="C18" s="94" t="s">
        <v>2607</v>
      </c>
    </row>
    <row r="20" spans="1:6">
      <c r="A20" s="7" t="s">
        <v>2610</v>
      </c>
      <c r="B20" s="8" t="s">
        <v>2695</v>
      </c>
      <c r="F20" t="s">
        <v>3467</v>
      </c>
    </row>
    <row r="26" spans="1:6">
      <c r="A26" s="100">
        <v>2</v>
      </c>
      <c r="B26" s="136" t="str">
        <f>"# 1号機の" &amp; $H$16 &amp; "環境への環境もどし開始（2号機から操作）"</f>
        <v># 1号機のdevA環境への環境もどし開始（2号機から操作）</v>
      </c>
    </row>
    <row r="27" spans="1:6">
      <c r="A27" s="100">
        <v>2</v>
      </c>
    </row>
    <row r="28" spans="1:6">
      <c r="A28" s="100">
        <v>2</v>
      </c>
      <c r="B28" s="8" t="s">
        <v>2066</v>
      </c>
    </row>
    <row r="29" spans="1:6">
      <c r="A29" s="100">
        <v>2</v>
      </c>
      <c r="B29" s="95" t="s">
        <v>2067</v>
      </c>
    </row>
    <row r="30" spans="1:6">
      <c r="A30" s="100">
        <v>2</v>
      </c>
    </row>
    <row r="31" spans="1:6">
      <c r="A31" s="100">
        <v>2</v>
      </c>
      <c r="B31" s="8" t="s">
        <v>2068</v>
      </c>
    </row>
    <row r="32" spans="1:6">
      <c r="A32" s="100">
        <v>2</v>
      </c>
      <c r="B32" s="95" t="s">
        <v>2697</v>
      </c>
    </row>
    <row r="33" spans="1:15">
      <c r="A33" s="100">
        <v>2</v>
      </c>
    </row>
    <row r="34" spans="1:15">
      <c r="A34" s="100">
        <v>2</v>
      </c>
      <c r="B34" s="8" t="s">
        <v>2776</v>
      </c>
    </row>
    <row r="35" spans="1:15">
      <c r="A35" s="100">
        <v>2</v>
      </c>
    </row>
    <row r="36" spans="1:15">
      <c r="A36" s="100">
        <v>2</v>
      </c>
      <c r="B36" s="8" t="s">
        <v>2784</v>
      </c>
    </row>
    <row r="37" spans="1:15">
      <c r="A37" s="100">
        <v>2</v>
      </c>
      <c r="B37" s="95" t="s">
        <v>2778</v>
      </c>
    </row>
    <row r="38" spans="1:15">
      <c r="A38" s="100">
        <v>2</v>
      </c>
    </row>
    <row r="39" spans="1:15">
      <c r="A39" s="100">
        <v>2</v>
      </c>
      <c r="B39" s="8" t="s">
        <v>2785</v>
      </c>
    </row>
    <row r="40" spans="1:15">
      <c r="A40" s="100">
        <v>2</v>
      </c>
      <c r="B40" s="95" t="s">
        <v>2613</v>
      </c>
    </row>
    <row r="41" spans="1:15">
      <c r="A41" s="100">
        <v>2</v>
      </c>
      <c r="B41" s="95" t="s">
        <v>3481</v>
      </c>
      <c r="O41" t="s">
        <v>2873</v>
      </c>
    </row>
    <row r="42" spans="1:15">
      <c r="A42" s="100">
        <v>2</v>
      </c>
    </row>
    <row r="43" spans="1:15">
      <c r="A43" s="100">
        <v>2</v>
      </c>
      <c r="B43" s="8" t="s">
        <v>1923</v>
      </c>
    </row>
    <row r="44" spans="1:15">
      <c r="A44" s="100">
        <v>2</v>
      </c>
      <c r="B44" s="95" t="s">
        <v>2788</v>
      </c>
      <c r="O44" t="s">
        <v>2794</v>
      </c>
    </row>
    <row r="45" spans="1:15">
      <c r="A45" s="100">
        <v>2</v>
      </c>
    </row>
    <row r="46" spans="1:15">
      <c r="A46" s="100">
        <v>2</v>
      </c>
      <c r="B46" s="95" t="s">
        <v>3434</v>
      </c>
    </row>
    <row r="47" spans="1:15">
      <c r="A47" s="100">
        <v>2</v>
      </c>
    </row>
    <row r="48" spans="1:15">
      <c r="A48" s="100">
        <v>2</v>
      </c>
      <c r="B48" s="8" t="s">
        <v>1924</v>
      </c>
    </row>
    <row r="49" spans="1:19">
      <c r="A49" s="100">
        <v>2</v>
      </c>
      <c r="B49" s="122" t="s">
        <v>3466</v>
      </c>
    </row>
    <row r="50" spans="1:19">
      <c r="A50" s="100">
        <v>2</v>
      </c>
    </row>
    <row r="51" spans="1:19" s="3" customFormat="1">
      <c r="A51" s="100">
        <v>2</v>
      </c>
      <c r="B51" s="122" t="str">
        <f>"sudo ssh -p 222 -i /root/.ssh/dracut $i_PEER_BOND0_IP /root/i_restore.bash " &amp; $H$16</f>
        <v>sudo ssh -p 222 -i /root/.ssh/dracut $i_PEER_BOND0_IP /root/i_restore.bash devA</v>
      </c>
      <c r="C51" s="97"/>
      <c r="N51" s="98"/>
      <c r="S51" s="101"/>
    </row>
    <row r="52" spans="1:19">
      <c r="A52" s="100">
        <v>2</v>
      </c>
    </row>
    <row r="57" spans="1:19">
      <c r="A57" s="7">
        <v>1</v>
      </c>
      <c r="B57" s="136" t="str">
        <f>"# 2号機の" &amp; $H$16 &amp; "環境への環境もどし開始（1号機から操作）"</f>
        <v># 2号機のdevA環境への環境もどし開始（1号機から操作）</v>
      </c>
    </row>
    <row r="58" spans="1:19">
      <c r="A58" s="7">
        <v>1</v>
      </c>
    </row>
    <row r="59" spans="1:19">
      <c r="A59" s="7">
        <v>1</v>
      </c>
      <c r="B59" s="8" t="s">
        <v>2790</v>
      </c>
    </row>
    <row r="60" spans="1:19">
      <c r="A60" s="7">
        <v>1</v>
      </c>
      <c r="B60" s="93" t="str">
        <f>". /backup/conf/" &amp; $F$16 &amp; "/i_env"</f>
        <v>. /backup/conf/devB/i_env</v>
      </c>
    </row>
    <row r="61" spans="1:19">
      <c r="A61" s="7">
        <v>1</v>
      </c>
    </row>
    <row r="62" spans="1:19">
      <c r="A62" s="7">
        <v>1</v>
      </c>
      <c r="B62" s="8" t="s">
        <v>2791</v>
      </c>
    </row>
    <row r="63" spans="1:19">
      <c r="A63" s="7">
        <v>1</v>
      </c>
      <c r="B63" s="1" t="s">
        <v>2792</v>
      </c>
    </row>
    <row r="64" spans="1:19">
      <c r="A64" s="7">
        <v>1</v>
      </c>
    </row>
    <row r="65" spans="1:15">
      <c r="A65" s="7">
        <v>1</v>
      </c>
      <c r="B65" s="8" t="s">
        <v>2776</v>
      </c>
    </row>
    <row r="66" spans="1:15">
      <c r="A66" s="7">
        <v>1</v>
      </c>
    </row>
    <row r="67" spans="1:15">
      <c r="A67" s="7">
        <v>1</v>
      </c>
      <c r="B67" s="8" t="s">
        <v>2784</v>
      </c>
    </row>
    <row r="68" spans="1:15">
      <c r="A68" s="7">
        <v>1</v>
      </c>
      <c r="B68" s="1" t="s">
        <v>2778</v>
      </c>
    </row>
    <row r="69" spans="1:15">
      <c r="A69" s="7">
        <v>1</v>
      </c>
    </row>
    <row r="70" spans="1:15">
      <c r="A70" s="7">
        <v>1</v>
      </c>
      <c r="B70" s="8" t="s">
        <v>2785</v>
      </c>
    </row>
    <row r="71" spans="1:15">
      <c r="A71" s="7">
        <v>1</v>
      </c>
      <c r="B71" s="1" t="s">
        <v>2793</v>
      </c>
      <c r="O71" t="s">
        <v>2873</v>
      </c>
    </row>
    <row r="72" spans="1:15">
      <c r="A72" s="7">
        <v>1</v>
      </c>
    </row>
    <row r="73" spans="1:15">
      <c r="A73" s="7">
        <v>1</v>
      </c>
      <c r="B73" s="8" t="s">
        <v>1923</v>
      </c>
    </row>
    <row r="74" spans="1:15">
      <c r="A74" s="7">
        <v>1</v>
      </c>
      <c r="B74" s="1" t="s">
        <v>2788</v>
      </c>
      <c r="O74" t="s">
        <v>2794</v>
      </c>
    </row>
    <row r="75" spans="1:15">
      <c r="A75" s="7">
        <v>1</v>
      </c>
    </row>
    <row r="76" spans="1:15">
      <c r="A76" s="7">
        <v>1</v>
      </c>
      <c r="B76" s="1" t="s">
        <v>3434</v>
      </c>
    </row>
    <row r="77" spans="1:15">
      <c r="A77" s="7">
        <v>1</v>
      </c>
    </row>
    <row r="78" spans="1:15">
      <c r="A78" s="7">
        <v>1</v>
      </c>
      <c r="B78" s="8" t="s">
        <v>1924</v>
      </c>
    </row>
    <row r="79" spans="1:15">
      <c r="A79" s="7">
        <v>1</v>
      </c>
      <c r="B79" s="1" t="s">
        <v>3466</v>
      </c>
    </row>
    <row r="80" spans="1:15">
      <c r="A80" s="7">
        <v>1</v>
      </c>
    </row>
    <row r="81" spans="1:19" s="3" customFormat="1">
      <c r="A81" s="7">
        <v>1</v>
      </c>
      <c r="B81" s="93" t="str">
        <f>"sudo ssh -p 222 -i /root/.ssh/dracut $i_PEER_BOND0_IP /root/i_restore.bash " &amp; $H$16</f>
        <v>sudo ssh -p 222 -i /root/.ssh/dracut $i_PEER_BOND0_IP /root/i_restore.bash devA</v>
      </c>
      <c r="C81" s="97"/>
      <c r="N81" s="98"/>
      <c r="S81" s="101"/>
    </row>
    <row r="82" spans="1:19">
      <c r="A82" s="7">
        <v>1</v>
      </c>
    </row>
    <row r="83" spans="1:19">
      <c r="A83" s="7">
        <v>1</v>
      </c>
      <c r="B83" s="1" t="s">
        <v>2789</v>
      </c>
    </row>
    <row r="86" spans="1:19">
      <c r="A86" s="7" t="s">
        <v>2072</v>
      </c>
      <c r="B86" s="136" t="str">
        <f>"# " &amp; $F$16 &amp; "用にLANケーブル接続を変更していた場合は元に戻す。"</f>
        <v># devB用にLANケーブル接続を変更していた場合は元に戻す。</v>
      </c>
    </row>
    <row r="88" spans="1:19">
      <c r="A88" s="7" t="s">
        <v>2072</v>
      </c>
      <c r="B88" s="8" t="s">
        <v>2073</v>
      </c>
    </row>
    <row r="89" spans="1:19">
      <c r="A89" s="7" t="s">
        <v>2072</v>
      </c>
    </row>
  </sheetData>
  <phoneticPr fontId="5"/>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198</v>
      </c>
    </row>
    <row r="3" spans="1:30" ht="19.5" thickBot="1">
      <c r="B3" s="10" t="s">
        <v>199</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200</v>
      </c>
      <c r="Z5" s="16" t="str">
        <f>F45</f>
        <v>10.0.100.101</v>
      </c>
      <c r="AA5" s="14"/>
      <c r="AB5" s="15" t="s">
        <v>201</v>
      </c>
      <c r="AC5" s="16" t="str">
        <f>IF(F50="","",F50)</f>
        <v>10.0.102.0/24</v>
      </c>
    </row>
    <row r="6" spans="1:30">
      <c r="B6" s="14"/>
      <c r="C6" s="14"/>
      <c r="D6" s="15"/>
      <c r="E6" s="16"/>
      <c r="F6" s="14"/>
      <c r="G6" s="17"/>
      <c r="I6" s="14"/>
      <c r="J6" s="166" t="s">
        <v>202</v>
      </c>
      <c r="K6" s="167"/>
      <c r="L6" s="14"/>
      <c r="N6" s="18"/>
      <c r="O6" s="14"/>
      <c r="P6" s="15"/>
      <c r="Q6" s="16"/>
      <c r="R6" s="14"/>
      <c r="S6" s="14"/>
      <c r="T6" s="14"/>
      <c r="U6" s="17"/>
      <c r="V6" s="16"/>
      <c r="W6" s="14"/>
      <c r="X6" s="14"/>
      <c r="Y6" s="15" t="s">
        <v>203</v>
      </c>
      <c r="Z6" s="16" t="str">
        <f>F46</f>
        <v>10.0.100.102</v>
      </c>
      <c r="AA6" s="14"/>
      <c r="AB6" s="15" t="s">
        <v>204</v>
      </c>
      <c r="AC6" s="16" t="str">
        <f>IF(F51="","",F51)</f>
        <v>10.0.103.101</v>
      </c>
    </row>
    <row r="7" spans="1:30">
      <c r="D7" s="17"/>
      <c r="E7" s="16"/>
      <c r="G7" s="19"/>
      <c r="H7" s="21"/>
      <c r="K7" s="22" t="str">
        <f>F37 &amp; "/" &amp; F38</f>
        <v>172.28.0.100/16</v>
      </c>
      <c r="M7" s="19"/>
      <c r="N7" s="21"/>
      <c r="P7" s="17"/>
      <c r="Q7" s="16"/>
      <c r="U7" s="23"/>
      <c r="V7" s="24"/>
      <c r="Y7" s="15" t="s">
        <v>205</v>
      </c>
      <c r="Z7" s="16" t="str">
        <f>F47</f>
        <v>10.0.100.103</v>
      </c>
      <c r="AB7" s="15" t="s">
        <v>206</v>
      </c>
      <c r="AC7" s="16" t="str">
        <f>IF(F52="","",F52)</f>
        <v>10.0.104.101</v>
      </c>
    </row>
    <row r="8" spans="1:30">
      <c r="C8" s="23"/>
      <c r="D8" s="165" t="s">
        <v>207</v>
      </c>
      <c r="E8" s="165"/>
      <c r="F8" s="24"/>
      <c r="G8" s="166" t="s">
        <v>208</v>
      </c>
      <c r="H8" s="167"/>
      <c r="M8" s="166" t="s">
        <v>208</v>
      </c>
      <c r="N8" s="167"/>
      <c r="O8" s="23"/>
      <c r="P8" s="165" t="s">
        <v>207</v>
      </c>
      <c r="Q8" s="165"/>
      <c r="R8" s="24"/>
      <c r="U8" s="168" t="s">
        <v>209</v>
      </c>
      <c r="V8" s="169"/>
      <c r="Y8" s="15" t="s">
        <v>210</v>
      </c>
      <c r="Z8" s="16" t="str">
        <f>F48</f>
        <v>10.0.101.101</v>
      </c>
      <c r="AB8" s="15" t="s">
        <v>211</v>
      </c>
      <c r="AC8" s="16" t="str">
        <f>IF(F53="","",F53)</f>
        <v>10.0.105.101</v>
      </c>
    </row>
    <row r="9" spans="1:30">
      <c r="C9" s="25"/>
      <c r="D9" s="26" t="s">
        <v>212</v>
      </c>
      <c r="E9" s="158" t="s">
        <v>217</v>
      </c>
      <c r="F9" s="27"/>
      <c r="O9" s="25"/>
      <c r="P9" s="26" t="s">
        <v>212</v>
      </c>
      <c r="Q9" s="158" t="s">
        <v>217</v>
      </c>
      <c r="R9" s="27"/>
      <c r="U9" s="28"/>
      <c r="V9" s="29"/>
      <c r="Y9" s="15" t="s">
        <v>214</v>
      </c>
      <c r="Z9" s="16" t="str">
        <f>F49</f>
        <v>10.0.101.102</v>
      </c>
      <c r="AB9" s="15" t="s">
        <v>215</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216</v>
      </c>
      <c r="E13" s="158" t="s">
        <v>213</v>
      </c>
      <c r="F13" s="27"/>
      <c r="O13" s="25"/>
      <c r="P13" s="26" t="s">
        <v>216</v>
      </c>
      <c r="Q13" s="158" t="s">
        <v>213</v>
      </c>
      <c r="R13" s="27"/>
      <c r="U13" s="159" t="s">
        <v>218</v>
      </c>
      <c r="V13" s="160"/>
      <c r="X13" s="159" t="s">
        <v>219</v>
      </c>
      <c r="Y13" s="160"/>
      <c r="AA13" s="17"/>
      <c r="AB13" s="16" t="s">
        <v>220</v>
      </c>
    </row>
    <row r="14" spans="1:30" ht="18.75" customHeight="1">
      <c r="C14" s="28"/>
      <c r="D14" s="165" t="s">
        <v>221</v>
      </c>
      <c r="E14" s="165"/>
      <c r="F14" s="29"/>
      <c r="J14" s="9" t="str">
        <f>F35</f>
        <v>ol-10</v>
      </c>
      <c r="O14" s="28"/>
      <c r="P14" s="165" t="s">
        <v>221</v>
      </c>
      <c r="Q14" s="165"/>
      <c r="R14" s="29"/>
      <c r="U14" s="161"/>
      <c r="V14" s="162"/>
      <c r="X14" s="161"/>
      <c r="Y14" s="162"/>
      <c r="AA14" s="17"/>
      <c r="AB14" s="16" t="s">
        <v>222</v>
      </c>
    </row>
    <row r="15" spans="1:30">
      <c r="D15" s="37"/>
      <c r="E15" s="38"/>
      <c r="K15" s="39" t="str">
        <f>F40 &amp; "/" &amp; F41</f>
        <v>10.0.0.100/24</v>
      </c>
      <c r="P15" s="37"/>
      <c r="Q15" s="38"/>
      <c r="U15" s="163"/>
      <c r="V15" s="164"/>
      <c r="X15" s="163"/>
      <c r="Y15" s="164"/>
      <c r="AA15" s="17"/>
      <c r="AB15" s="40" t="s">
        <v>223</v>
      </c>
    </row>
    <row r="16" spans="1:30">
      <c r="D16" s="17"/>
      <c r="E16" s="16"/>
      <c r="J16" s="166" t="s">
        <v>224</v>
      </c>
      <c r="K16" s="167"/>
      <c r="P16" s="17"/>
      <c r="Q16" s="16"/>
      <c r="U16" s="37"/>
      <c r="V16" s="38"/>
      <c r="X16" s="37"/>
      <c r="Y16" s="38"/>
      <c r="AA16" s="17"/>
      <c r="AB16" s="16" t="s">
        <v>225</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226</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227</v>
      </c>
    </row>
    <row r="23" spans="2:30">
      <c r="E23" s="42" t="s">
        <v>228</v>
      </c>
      <c r="F23" s="43" t="s">
        <v>183</v>
      </c>
    </row>
    <row r="24" spans="2:30">
      <c r="E24" s="42" t="s">
        <v>229</v>
      </c>
      <c r="F24" s="43" t="s">
        <v>230</v>
      </c>
    </row>
    <row r="25" spans="2:30">
      <c r="E25" s="42" t="s">
        <v>231</v>
      </c>
      <c r="F25" s="43" t="s">
        <v>232</v>
      </c>
    </row>
    <row r="26" spans="2:30">
      <c r="E26" s="42" t="s">
        <v>233</v>
      </c>
      <c r="F26" s="43" t="s">
        <v>234</v>
      </c>
    </row>
    <row r="27" spans="2:30">
      <c r="F27" s="44"/>
    </row>
    <row r="28" spans="2:30">
      <c r="B28" s="9" t="s">
        <v>235</v>
      </c>
      <c r="F28" s="44"/>
    </row>
    <row r="29" spans="2:30">
      <c r="E29" s="42" t="s">
        <v>228</v>
      </c>
      <c r="F29" s="43" t="s">
        <v>184</v>
      </c>
    </row>
    <row r="30" spans="2:30">
      <c r="E30" s="42" t="s">
        <v>229</v>
      </c>
      <c r="F30" s="43" t="s">
        <v>236</v>
      </c>
    </row>
    <row r="31" spans="2:30">
      <c r="E31" s="42" t="s">
        <v>231</v>
      </c>
      <c r="F31" s="43" t="s">
        <v>237</v>
      </c>
    </row>
    <row r="32" spans="2:30">
      <c r="E32" s="42" t="s">
        <v>233</v>
      </c>
      <c r="F32" s="43" t="s">
        <v>238</v>
      </c>
    </row>
    <row r="33" spans="2:11">
      <c r="F33" s="44"/>
    </row>
    <row r="34" spans="2:11">
      <c r="B34" s="9" t="s">
        <v>239</v>
      </c>
      <c r="F34" s="44"/>
    </row>
    <row r="35" spans="2:11">
      <c r="E35" s="42" t="s">
        <v>120</v>
      </c>
      <c r="F35" s="43" t="s">
        <v>185</v>
      </c>
    </row>
    <row r="36" spans="2:11">
      <c r="E36" s="42" t="s">
        <v>240</v>
      </c>
      <c r="F36" s="45" t="s">
        <v>241</v>
      </c>
    </row>
    <row r="37" spans="2:11">
      <c r="E37" s="42" t="s">
        <v>242</v>
      </c>
      <c r="F37" s="43" t="s">
        <v>243</v>
      </c>
    </row>
    <row r="38" spans="2:11">
      <c r="E38" s="42" t="s">
        <v>244</v>
      </c>
      <c r="F38" s="45" t="s">
        <v>241</v>
      </c>
    </row>
    <row r="39" spans="2:11">
      <c r="E39" s="42" t="s">
        <v>245</v>
      </c>
      <c r="F39" s="45" t="s">
        <v>246</v>
      </c>
    </row>
    <row r="40" spans="2:11">
      <c r="E40" s="42" t="s">
        <v>247</v>
      </c>
      <c r="F40" s="43" t="s">
        <v>248</v>
      </c>
    </row>
    <row r="41" spans="2:11">
      <c r="E41" s="42" t="s">
        <v>249</v>
      </c>
      <c r="F41" s="45" t="s">
        <v>246</v>
      </c>
    </row>
    <row r="42" spans="2:11">
      <c r="E42" s="42" t="s">
        <v>250</v>
      </c>
      <c r="F42" s="43" t="s">
        <v>186</v>
      </c>
      <c r="K42" s="9" t="s">
        <v>251</v>
      </c>
    </row>
    <row r="43" spans="2:11">
      <c r="E43" s="42" t="s">
        <v>252</v>
      </c>
      <c r="F43" s="43" t="s">
        <v>253</v>
      </c>
    </row>
    <row r="44" spans="2:11">
      <c r="E44" s="42" t="s">
        <v>254</v>
      </c>
      <c r="F44" s="43" t="s">
        <v>255</v>
      </c>
    </row>
    <row r="45" spans="2:11">
      <c r="E45" s="42" t="s">
        <v>256</v>
      </c>
      <c r="F45" s="43" t="s">
        <v>257</v>
      </c>
    </row>
    <row r="46" spans="2:11">
      <c r="E46" s="42" t="s">
        <v>258</v>
      </c>
      <c r="F46" s="43" t="s">
        <v>259</v>
      </c>
      <c r="K46" s="9" t="s">
        <v>260</v>
      </c>
    </row>
    <row r="47" spans="2:11">
      <c r="E47" s="42" t="s">
        <v>261</v>
      </c>
      <c r="F47" s="43" t="s">
        <v>262</v>
      </c>
      <c r="K47" s="9" t="s">
        <v>260</v>
      </c>
    </row>
    <row r="48" spans="2:11">
      <c r="E48" s="42" t="s">
        <v>263</v>
      </c>
      <c r="F48" s="43" t="s">
        <v>264</v>
      </c>
      <c r="K48" s="9" t="s">
        <v>260</v>
      </c>
    </row>
    <row r="49" spans="5:11">
      <c r="E49" s="42" t="s">
        <v>265</v>
      </c>
      <c r="F49" s="43" t="s">
        <v>266</v>
      </c>
      <c r="K49" s="9" t="s">
        <v>260</v>
      </c>
    </row>
    <row r="50" spans="5:11">
      <c r="E50" s="42" t="s">
        <v>267</v>
      </c>
      <c r="F50" s="43" t="s">
        <v>268</v>
      </c>
      <c r="K50" s="9" t="s">
        <v>269</v>
      </c>
    </row>
    <row r="51" spans="5:11">
      <c r="E51" s="42" t="s">
        <v>270</v>
      </c>
      <c r="F51" s="43" t="s">
        <v>271</v>
      </c>
      <c r="K51" s="9" t="s">
        <v>269</v>
      </c>
    </row>
    <row r="52" spans="5:11">
      <c r="E52" s="42" t="s">
        <v>272</v>
      </c>
      <c r="F52" s="43" t="s">
        <v>273</v>
      </c>
      <c r="K52" s="9" t="s">
        <v>269</v>
      </c>
    </row>
    <row r="53" spans="5:11">
      <c r="E53" s="42" t="s">
        <v>274</v>
      </c>
      <c r="F53" s="43" t="s">
        <v>275</v>
      </c>
      <c r="K53" s="9" t="s">
        <v>269</v>
      </c>
    </row>
    <row r="54" spans="5:11">
      <c r="E54" s="42" t="s">
        <v>276</v>
      </c>
      <c r="F54" s="43" t="s">
        <v>277</v>
      </c>
      <c r="K54" s="9" t="s">
        <v>269</v>
      </c>
    </row>
  </sheetData>
  <mergeCells count="11">
    <mergeCell ref="U8:V8"/>
    <mergeCell ref="J6:K6"/>
    <mergeCell ref="D8:E8"/>
    <mergeCell ref="G8:H8"/>
    <mergeCell ref="M8:N8"/>
    <mergeCell ref="P8:Q8"/>
    <mergeCell ref="U13:V15"/>
    <mergeCell ref="X13:Y15"/>
    <mergeCell ref="D14:E14"/>
    <mergeCell ref="P14:Q14"/>
    <mergeCell ref="J16:K16"/>
  </mergeCells>
  <phoneticPr fontId="5"/>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278</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200</v>
      </c>
      <c r="Z5" s="53" t="str">
        <f>F45</f>
        <v>10.0.100.101</v>
      </c>
      <c r="AA5" s="51"/>
      <c r="AB5" s="52" t="s">
        <v>201</v>
      </c>
      <c r="AC5" s="53" t="str">
        <f>IF(F50="","",F50)</f>
        <v/>
      </c>
    </row>
    <row r="6" spans="1:30">
      <c r="B6" s="51"/>
      <c r="C6" s="51"/>
      <c r="D6" s="52"/>
      <c r="E6" s="53"/>
      <c r="F6" s="51"/>
      <c r="G6" s="54"/>
      <c r="I6" s="51"/>
      <c r="J6" s="177" t="s">
        <v>202</v>
      </c>
      <c r="K6" s="178"/>
      <c r="L6" s="51"/>
      <c r="N6" s="55"/>
      <c r="O6" s="51"/>
      <c r="P6" s="52"/>
      <c r="Q6" s="53"/>
      <c r="R6" s="51"/>
      <c r="S6" s="51"/>
      <c r="T6" s="53"/>
      <c r="U6" s="54"/>
      <c r="V6" s="53"/>
      <c r="W6" s="51"/>
      <c r="X6" s="51"/>
      <c r="Y6" s="52" t="s">
        <v>203</v>
      </c>
      <c r="Z6" s="53" t="str">
        <f>F46</f>
        <v>10.0.100.102</v>
      </c>
      <c r="AA6" s="51"/>
      <c r="AB6" s="52" t="s">
        <v>204</v>
      </c>
      <c r="AC6" s="53" t="str">
        <f>IF(F51="","",F51)</f>
        <v/>
      </c>
    </row>
    <row r="7" spans="1:30">
      <c r="D7" s="54"/>
      <c r="E7" s="53"/>
      <c r="G7" s="56"/>
      <c r="H7" s="58"/>
      <c r="K7" s="59" t="str">
        <f>F37 &amp; "/" &amp; F38</f>
        <v>172.28.0.100/16</v>
      </c>
      <c r="M7" s="56"/>
      <c r="N7" s="58"/>
      <c r="P7" s="54"/>
      <c r="Q7" s="53"/>
      <c r="T7" s="53"/>
      <c r="U7" s="170" t="s">
        <v>218</v>
      </c>
      <c r="V7" s="171"/>
      <c r="Y7" s="52" t="s">
        <v>205</v>
      </c>
      <c r="Z7" s="53" t="str">
        <f>F47</f>
        <v>10.0.100.103</v>
      </c>
      <c r="AB7" s="52" t="s">
        <v>206</v>
      </c>
      <c r="AC7" s="53" t="str">
        <f>IF(F52="","",F52)</f>
        <v/>
      </c>
    </row>
    <row r="8" spans="1:30">
      <c r="C8" s="60"/>
      <c r="D8" s="176" t="s">
        <v>207</v>
      </c>
      <c r="E8" s="176"/>
      <c r="F8" s="61"/>
      <c r="G8" s="177" t="s">
        <v>208</v>
      </c>
      <c r="H8" s="178"/>
      <c r="J8" s="46" t="str">
        <f>F35</f>
        <v>ol-10</v>
      </c>
      <c r="M8" s="177" t="s">
        <v>208</v>
      </c>
      <c r="N8" s="178"/>
      <c r="O8" s="60"/>
      <c r="P8" s="176" t="s">
        <v>207</v>
      </c>
      <c r="Q8" s="176"/>
      <c r="R8" s="61"/>
      <c r="T8" s="53"/>
      <c r="U8" s="172"/>
      <c r="V8" s="173"/>
      <c r="Y8" s="52" t="s">
        <v>210</v>
      </c>
      <c r="Z8" s="53" t="str">
        <f>F48</f>
        <v>10.0.101.101</v>
      </c>
      <c r="AB8" s="52" t="s">
        <v>211</v>
      </c>
      <c r="AC8" s="53" t="str">
        <f>IF(F53="","",F53)</f>
        <v/>
      </c>
    </row>
    <row r="9" spans="1:30">
      <c r="C9" s="62"/>
      <c r="D9" s="63" t="s">
        <v>212</v>
      </c>
      <c r="E9" s="157" t="s">
        <v>217</v>
      </c>
      <c r="F9" s="64"/>
      <c r="O9" s="62"/>
      <c r="P9" s="63" t="s">
        <v>212</v>
      </c>
      <c r="Q9" s="157" t="s">
        <v>217</v>
      </c>
      <c r="R9" s="64"/>
      <c r="T9" s="53"/>
      <c r="U9" s="174"/>
      <c r="V9" s="175"/>
      <c r="Y9" s="52" t="s">
        <v>214</v>
      </c>
      <c r="Z9" s="53" t="str">
        <f>F49</f>
        <v>10.0.101.102</v>
      </c>
      <c r="AB9" s="52" t="s">
        <v>215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216</v>
      </c>
      <c r="E13" s="157" t="s">
        <v>213</v>
      </c>
      <c r="F13" s="64"/>
      <c r="O13" s="62"/>
      <c r="P13" s="63" t="s">
        <v>216</v>
      </c>
      <c r="Q13" s="157" t="s">
        <v>213</v>
      </c>
      <c r="R13" s="64"/>
      <c r="T13" s="53"/>
      <c r="X13" s="170" t="s">
        <v>219</v>
      </c>
      <c r="Y13" s="171"/>
      <c r="AA13" s="54"/>
      <c r="AB13" s="53" t="s">
        <v>220</v>
      </c>
    </row>
    <row r="14" spans="1:30">
      <c r="C14" s="69"/>
      <c r="D14" s="176" t="s">
        <v>221</v>
      </c>
      <c r="E14" s="176"/>
      <c r="F14" s="70"/>
      <c r="O14" s="69"/>
      <c r="P14" s="176" t="s">
        <v>221</v>
      </c>
      <c r="Q14" s="176"/>
      <c r="R14" s="70"/>
      <c r="T14" s="53"/>
      <c r="X14" s="172"/>
      <c r="Y14" s="173"/>
      <c r="AA14" s="54"/>
      <c r="AB14" s="53" t="s">
        <v>222</v>
      </c>
    </row>
    <row r="15" spans="1:30">
      <c r="D15" s="71"/>
      <c r="E15" s="72"/>
      <c r="K15" s="73" t="str">
        <f>F40 &amp; "/" &amp; F41</f>
        <v>169.254.0.100/16</v>
      </c>
      <c r="P15" s="71"/>
      <c r="Q15" s="72"/>
      <c r="T15" s="53"/>
      <c r="X15" s="174"/>
      <c r="Y15" s="175"/>
      <c r="AA15" s="54"/>
      <c r="AB15" s="74" t="s">
        <v>223</v>
      </c>
    </row>
    <row r="16" spans="1:30">
      <c r="D16" s="54"/>
      <c r="E16" s="53"/>
      <c r="J16" s="177" t="s">
        <v>224</v>
      </c>
      <c r="K16" s="178"/>
      <c r="P16" s="54"/>
      <c r="Q16" s="53"/>
      <c r="T16" s="53"/>
      <c r="X16" s="71"/>
      <c r="Y16" s="72"/>
      <c r="AA16" s="54"/>
      <c r="AB16" s="53" t="s">
        <v>225</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279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227</v>
      </c>
    </row>
    <row r="23" spans="2:30">
      <c r="E23" s="76" t="s">
        <v>228</v>
      </c>
      <c r="F23" s="77" t="s">
        <v>183</v>
      </c>
    </row>
    <row r="24" spans="2:30">
      <c r="E24" s="76" t="s">
        <v>233</v>
      </c>
      <c r="F24" s="77" t="s">
        <v>230</v>
      </c>
    </row>
    <row r="25" spans="2:30">
      <c r="E25" s="76" t="s">
        <v>231</v>
      </c>
      <c r="F25" s="77" t="s">
        <v>232</v>
      </c>
    </row>
    <row r="26" spans="2:30">
      <c r="E26" s="76" t="s">
        <v>280</v>
      </c>
      <c r="F26" s="78" t="s">
        <v>281</v>
      </c>
    </row>
    <row r="27" spans="2:30">
      <c r="F27" s="79"/>
    </row>
    <row r="28" spans="2:30">
      <c r="B28" s="46" t="s">
        <v>235</v>
      </c>
      <c r="F28" s="79"/>
    </row>
    <row r="29" spans="2:30">
      <c r="E29" s="76" t="s">
        <v>228</v>
      </c>
      <c r="F29" s="77" t="s">
        <v>184</v>
      </c>
    </row>
    <row r="30" spans="2:30">
      <c r="E30" s="76" t="s">
        <v>233</v>
      </c>
      <c r="F30" s="77" t="s">
        <v>236</v>
      </c>
    </row>
    <row r="31" spans="2:30">
      <c r="E31" s="76" t="s">
        <v>231</v>
      </c>
      <c r="F31" s="77" t="s">
        <v>237</v>
      </c>
    </row>
    <row r="32" spans="2:30">
      <c r="E32" s="76" t="s">
        <v>280</v>
      </c>
      <c r="F32" s="78" t="s">
        <v>282</v>
      </c>
    </row>
    <row r="33" spans="2:11">
      <c r="F33" s="79"/>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241</v>
      </c>
    </row>
    <row r="40" spans="2:11">
      <c r="E40" s="76" t="s">
        <v>247</v>
      </c>
      <c r="F40" s="78" t="s">
        <v>284</v>
      </c>
    </row>
    <row r="41" spans="2:11">
      <c r="E41" s="76" t="s">
        <v>249</v>
      </c>
      <c r="F41" s="81" t="s">
        <v>241</v>
      </c>
    </row>
    <row r="42" spans="2:11">
      <c r="E42" s="82" t="s">
        <v>250</v>
      </c>
      <c r="F42" s="77"/>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5"/>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インストール手順</vt:lpstr>
      <vt:lpstr>2号機コピー構築</vt:lpstr>
      <vt:lpstr>dbcluster</vt:lpstr>
      <vt:lpstr>update</vt:lpstr>
      <vt:lpstr>update2</vt:lpstr>
      <vt:lpstr>TypeBコピー構築</vt:lpstr>
      <vt:lpstr>開発環境専用TypeB-&gt;A変更</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2021-11-01T08:32:52Z</dcterms:modified>
</cp:coreProperties>
</file>